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iDYmdtEQBHuIgsioOWGMPQSIZ8j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M65">
      <text>
        <t xml:space="preserve">======
ID#AAAAdbrmH30
    (2022-07-27 01:06:05)
Realiza Tratamiento en la quincena con fármacos antiparasitarios con acción sobre adultos</t>
      </text>
    </comment>
    <comment authorId="0" ref="N65">
      <text>
        <t xml:space="preserve">======
ID#AAAAdbrmH3w
    (2022-07-27 01:06:05)
Realiza Tratamiento en la quincena con fármacos antiparasitarios con acción sobre juveniles</t>
      </text>
    </comment>
    <comment authorId="0" ref="N77">
      <text>
        <t xml:space="preserve">======
ID#AAAAdbrmH3s
    (2022-07-27 01:06:05)
Realiza Tratamiento en la quincena con fármacos antiparasitarios con acción sobre juveniles</t>
      </text>
    </comment>
    <comment authorId="0" ref="P41">
      <text>
        <t xml:space="preserve">======
ID#AAAAdbrmH3o
    (2022-07-27 01:06:05)
No Realiza Tratamiento con fármacos antiparasitarios</t>
      </text>
    </comment>
    <comment authorId="0" ref="P29">
      <text>
        <t xml:space="preserve">======
ID#AAAAdbrmH3k
    (2022-07-27 01:06:05)
No Realiza Tratamiento con fármacos antiparasitarios</t>
      </text>
    </comment>
    <comment authorId="0" ref="P53">
      <text>
        <t xml:space="preserve">======
ID#AAAAdbrmH3g
    (2022-07-27 01:06:05)
No Realiza Tratamiento con fármacos antiparasitarios</t>
      </text>
    </comment>
    <comment authorId="0" ref="O29">
      <text>
        <t xml:space="preserve">======
ID#AAAAdbrmH3c
    (2022-07-27 01:06:05)
Realiza Tratamiento en la quincena con fármacos antiparasitarios con acción sobre ambos estadios</t>
      </text>
    </comment>
    <comment authorId="0" ref="O77">
      <text>
        <t xml:space="preserve">======
ID#AAAAdbrmH3Y
    (2022-07-27 01:06:05)
Realiza Tratamiento en la quincena con fármacos antiparasitarios con acción sobre ambos estadios</t>
      </text>
    </comment>
    <comment authorId="0" ref="N41">
      <text>
        <t xml:space="preserve">======
ID#AAAAdbrmH3U
    (2022-07-27 01:06:05)
Realiza Tratamiento en la quincena con fármacos antiparasitarios con acción sobre juveniles</t>
      </text>
    </comment>
    <comment authorId="0" ref="P65">
      <text>
        <t xml:space="preserve">======
ID#AAAAdbrmH3Q
    (2022-07-27 01:06:05)
No Realiza Tratamiento con fármacos antiparasitarios</t>
      </text>
    </comment>
    <comment authorId="0" ref="M53">
      <text>
        <t xml:space="preserve">======
ID#AAAAdbrmH3M
    (2022-07-27 01:06:05)
Realiza Tratamiento en la quincena con fármacos antiparasitarios con acción sobre adultos</t>
      </text>
    </comment>
    <comment authorId="0" ref="P77">
      <text>
        <t xml:space="preserve">======
ID#AAAAdbrmH3I
    (2022-07-27 01:06:05)
No Realiza Tratamiento con fármacos antiparasitarios</t>
      </text>
    </comment>
    <comment authorId="0" ref="O17">
      <text>
        <t xml:space="preserve">======
ID#AAAAdbrmH3E
    (2022-07-27 01:06:05)
Realiza Tratamiento en el periodo con fármacos antiparasitarios con acción sobre ambos estadios</t>
      </text>
    </comment>
    <comment authorId="0" ref="N89">
      <text>
        <t xml:space="preserve">======
ID#AAAAdbrmH3A
    (2022-07-27 01:06:05)
Realiza Tratamiento en la quincena con fármacos antiparasitarios con acción sobre juveniles</t>
      </text>
    </comment>
    <comment authorId="0" ref="M17">
      <text>
        <t xml:space="preserve">======
ID#AAAAdbrmH28
    (2022-07-27 01:06:05)
Realiza Tratamiento en el periodo con fármacos antiparasitarios con acción sobre adultos</t>
      </text>
    </comment>
    <comment authorId="0" ref="P17">
      <text>
        <t xml:space="preserve">======
ID#AAAAdbrmH24
    (2022-07-27 01:06:05)
No Realiza Tratamiento en el periodo con fármacos antiparasitarios</t>
      </text>
    </comment>
    <comment authorId="0" ref="O41">
      <text>
        <t xml:space="preserve">======
ID#AAAAdbrmH20
    (2022-07-27 01:06:05)
Realiza Tratamiento en la quincena con fármacos antiparasitarios con acción sobre ambos estadios</t>
      </text>
    </comment>
    <comment authorId="0" ref="N53">
      <text>
        <t xml:space="preserve">======
ID#AAAAdbrmH2w
    (2022-07-27 01:06:05)
Realiza Tratamiento en la quincena con fármacos antiparasitarios con acción sobre juveniles</t>
      </text>
    </comment>
    <comment authorId="0" ref="N29">
      <text>
        <t xml:space="preserve">======
ID#AAAAdbrmH2s
    (2022-07-27 01:06:05)
Realiza Tratamiento en la quincena con fármacos antiparasitarios con acción sobre juveniles</t>
      </text>
    </comment>
    <comment authorId="0" ref="O53">
      <text>
        <t xml:space="preserve">======
ID#AAAAdbrmH2o
    (2022-07-27 01:06:05)
Realiza Tratamiento en la quincena con fármacos antiparasitarios con acción sobre ambos estadios</t>
      </text>
    </comment>
    <comment authorId="0" ref="P89">
      <text>
        <t xml:space="preserve">======
ID#AAAAdbrmH2k
    (2022-07-27 01:06:05)
No Realiza Tratamiento con fármacos antiparasitarios</t>
      </text>
    </comment>
    <comment authorId="0" ref="M101">
      <text>
        <t xml:space="preserve">======
ID#AAAAdbrmH2g
    (2022-07-27 01:06:05)
Realiza Tratamiento en la quincena con fármacos antiparasitarios con acción sobre adultos</t>
      </text>
    </comment>
    <comment authorId="0" ref="M29">
      <text>
        <t xml:space="preserve">======
ID#AAAAdbrmH2c
    (2022-07-27 01:06:05)
Realiza Tratamiento en la quincena con fármacos antiparasitarios con acción sobre adultos</t>
      </text>
    </comment>
    <comment authorId="0" ref="O89">
      <text>
        <t xml:space="preserve">======
ID#AAAAdbrmH2Y
    (2022-07-27 01:06:05)
Realiza Tratamiento en la quincena con fármacos antiparasitarios con acción sobre ambos estadios</t>
      </text>
    </comment>
    <comment authorId="0" ref="M89">
      <text>
        <t xml:space="preserve">======
ID#AAAAdbrmH2U
    (2022-07-27 01:06:05)
Realiza Tratamiento en la quincena con fármacos antiparasitarios con acción sobre adultos</t>
      </text>
    </comment>
    <comment authorId="0" ref="N17">
      <text>
        <t xml:space="preserve">======
ID#AAAAdbrmH2Q
    (2022-07-27 01:06:05)
Realiza Tratamiento en el periodo con fármacos antiparasitarios con acción sobre juveniles</t>
      </text>
    </comment>
    <comment authorId="0" ref="M77">
      <text>
        <t xml:space="preserve">======
ID#AAAAdbrmH2M
    (2022-07-27 01:06:05)
Realiza Tratamiento en la quincena con fármacos antiparasitarios con acción sobre adultos</t>
      </text>
    </comment>
    <comment authorId="0" ref="N101">
      <text>
        <t xml:space="preserve">======
ID#AAAAdbpcXjA
    (2022-07-27 01:06:05)
Realiza Tratamiento en la quincena con fármacos antiparasitarios con acción sobre juveniles</t>
      </text>
    </comment>
    <comment authorId="0" ref="P101">
      <text>
        <t xml:space="preserve">======
ID#AAAAdbrmH2I
    (2022-07-27 01:06:05)
No Realiza Tratamiento con fármacos antiparasitarios</t>
      </text>
    </comment>
    <comment authorId="0" ref="O65">
      <text>
        <t xml:space="preserve">======
ID#AAAAdbpcXi8
    (2022-07-27 01:06:05)
Realiza Tratamiento en la quincena con fármacos antiparasitarios con acción sobre ambos estadios</t>
      </text>
    </comment>
    <comment authorId="0" ref="M41">
      <text>
        <t xml:space="preserve">======
ID#AAAAdbpcXi4
    (2022-07-27 01:06:05)
Realiza Tratamiento en la quincena con fármacos antiparasitarios con acción sobre adultos</t>
      </text>
    </comment>
    <comment authorId="0" ref="O101">
      <text>
        <t xml:space="preserve">======
ID#AAAAdbpcXi0
    (2022-07-27 01:06:05)
Realiza Tratamiento en la quincena con fármacos antiparasitarios con acción sobre ambos estadios</t>
      </text>
    </comment>
  </commentList>
  <extLst>
    <ext uri="GoogleSheetsCustomDataVersion1">
      <go:sheetsCustomData xmlns:go="http://customooxmlschemas.google.com/" r:id="rId1" roundtripDataSignature="AMtx7mgoDC6Mqg/8swVmpoEdJUnj3NDDnQ=="/>
    </ext>
  </extLst>
</comments>
</file>

<file path=xl/sharedStrings.xml><?xml version="1.0" encoding="utf-8"?>
<sst xmlns="http://schemas.openxmlformats.org/spreadsheetml/2006/main" count="394" uniqueCount="142">
  <si>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</si>
  <si>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</si>
  <si>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</si>
  <si>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</si>
  <si>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</si>
  <si>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</si>
  <si>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</si>
  <si>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</si>
  <si>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</si>
  <si>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</si>
  <si>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</si>
  <si>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</si>
  <si>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</si>
  <si>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17297858-4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</si>
  <si>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</si>
  <si>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</si>
  <si>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</si>
  <si>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</si>
  <si>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>SEBASTIAN RODRIGO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</si>
  <si>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</si>
  <si>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</si>
  <si>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</si>
  <si>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</si>
  <si>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 xml:space="preserve">BARRIA BARRIA 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</si>
  <si>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</si>
  <si>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</si>
  <si>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</si>
  <si>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</si>
  <si>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</si>
  <si>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</si>
  <si>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</si>
  <si>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25 (20-JUN-2022 al 26-JUN-2022)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</si>
  <si>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</si>
  <si>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</si>
  <si>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</si>
  <si>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</si>
  <si>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</si>
  <si>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</si>
  <si>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</si>
  <si>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</si>
  <si>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</si>
  <si>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</si>
  <si>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</si>
  <si>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</si>
  <si>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</si>
  <si>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</si>
  <si>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</si>
  <si>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</si>
  <si>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</si>
  <si>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</si>
  <si>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</si>
  <si>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</si>
  <si>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</si>
  <si>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</si>
  <si>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</si>
  <si>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</si>
  <si>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</si>
  <si>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</si>
  <si>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</si>
  <si>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</si>
  <si>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</si>
  <si>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</si>
  <si>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</si>
  <si>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</si>
  <si>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</si>
  <si>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</si>
  <si>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</si>
  <si>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</si>
  <si>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</si>
  <si>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</si>
  <si>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</si>
  <si>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</si>
  <si>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</si>
  <si>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</si>
  <si>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</si>
  <si>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</si>
  <si>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</si>
  <si>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</si>
  <si>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</si>
  <si>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</si>
  <si>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</si>
  <si>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</si>
  <si>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</si>
  <si>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</si>
  <si>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</si>
  <si>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</si>
  <si>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</si>
  <si>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</si>
  <si>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</si>
  <si>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</si>
  <si>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</si>
  <si>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</si>
  <si>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</si>
  <si>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</si>
  <si>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</si>
  <si>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</si>
  <si>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</si>
  <si>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</si>
  <si>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</si>
  <si>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</si>
  <si>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</si>
  <si>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</si>
  <si>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</si>
  <si>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</si>
  <si>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</si>
  <si>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</si>
  <si>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</si>
  <si>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</si>
  <si>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</si>
  <si>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</si>
  <si>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</si>
  <si>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</si>
  <si>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</si>
  <si>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</si>
  <si>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</si>
  <si>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</si>
  <si>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</si>
  <si>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</si>
  <si>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</si>
  <si>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</si>
  <si>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</si>
  <si>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</si>
  <si>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</si>
  <si>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</si>
  <si>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</si>
  <si>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</si>
  <si>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</si>
  <si>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25  24/06/2022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</si>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</sst>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7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23" fillId="2" fontId="5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8" fillId="2" fontId="5" numFmtId="0" xfId="0" applyBorder="1" applyFont="1"/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6" fillId="2" fontId="5" numFmtId="0" xfId="0" applyBorder="1" applyFont="1"/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11" numFmtId="0" xfId="0" applyAlignment="1" applyBorder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6" fillId="2" fontId="11" numFmtId="0" xfId="0" applyAlignment="1" applyBorder="1" applyFont="1">
      <alignment horizontal="center" readingOrder="0" vertical="bottom"/>
    </xf>
    <xf borderId="26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6" fillId="0" fontId="16" numFmtId="0" xfId="0" applyAlignment="1" applyBorder="1" applyFont="1">
      <alignment shrinkToFit="0" vertical="center" wrapText="1"/>
    </xf>
    <xf borderId="48" fillId="0" fontId="6" numFmtId="0" xfId="0" applyBorder="1" applyFont="1"/>
    <xf borderId="49" fillId="0" fontId="16" numFmtId="0" xfId="0" applyAlignment="1" applyBorder="1" applyFont="1">
      <alignment horizontal="left" vertical="center"/>
    </xf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2" fillId="0" fontId="16" numFmtId="0" xfId="0" applyAlignment="1" applyBorder="1" applyFont="1">
      <alignment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47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3" fillId="0" fontId="16" numFmtId="165" xfId="0" applyAlignment="1" applyBorder="1" applyFont="1" applyNumberFormat="1">
      <alignment horizontal="center" shrinkToFit="0" vertical="center" wrapText="1"/>
    </xf>
    <xf borderId="55" fillId="0" fontId="6" numFmtId="0" xfId="0" applyBorder="1" applyFont="1"/>
    <xf borderId="54" fillId="0" fontId="16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44736.0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3706.0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783669.0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2904277.314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44736.0</v>
      </c>
      <c r="B18" s="62">
        <v>103.0</v>
      </c>
      <c r="C18" s="63" t="s">
        <v>2</v>
      </c>
      <c r="D18" s="64" t="s">
        <v>7</v>
      </c>
      <c r="E18" s="63" t="s">
        <v>65</v>
      </c>
      <c r="F18" s="65">
        <v>100391.0</v>
      </c>
      <c r="G18" s="66">
        <v>3728.0</v>
      </c>
      <c r="H18" s="67">
        <f>+(F18*G18)/1000</f>
        <v>374257.648</v>
      </c>
      <c r="I18" s="68">
        <v>9.2</v>
      </c>
      <c r="J18" s="68" t="s">
        <v>38</v>
      </c>
      <c r="K18" s="68">
        <v>29.2</v>
      </c>
      <c r="L18" s="69">
        <v>8.8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0.0</v>
      </c>
      <c r="T18" s="71">
        <v>1.0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2">
        <f>IF(A18="","",A18)</f>
        <v>44736</v>
      </c>
      <c r="B19" s="73">
        <f t="shared" ref="B19:P19" si="1">B18</f>
        <v>103</v>
      </c>
      <c r="C19" s="74" t="str">
        <f t="shared" si="1"/>
        <v>Azar</v>
      </c>
      <c r="D19" s="74" t="str">
        <f t="shared" si="1"/>
        <v>301 SALMON DEL ATLANTICO (SALMO SALAR) </v>
      </c>
      <c r="E19" s="74" t="str">
        <f t="shared" si="1"/>
        <v>1 ADULTOS</v>
      </c>
      <c r="F19" s="75">
        <f t="shared" si="1"/>
        <v>100391</v>
      </c>
      <c r="G19" s="76">
        <f t="shared" si="1"/>
        <v>3728</v>
      </c>
      <c r="H19" s="77">
        <f t="shared" si="1"/>
        <v>374257.648</v>
      </c>
      <c r="I19" s="78">
        <f t="shared" si="1"/>
        <v>9.2</v>
      </c>
      <c r="J19" s="78" t="str">
        <f t="shared" si="1"/>
        <v>No</v>
      </c>
      <c r="K19" s="78">
        <f t="shared" si="1"/>
        <v>29.2</v>
      </c>
      <c r="L19" s="78">
        <f t="shared" si="1"/>
        <v>8.8</v>
      </c>
      <c r="M19" s="78" t="str">
        <f t="shared" si="1"/>
        <v>No</v>
      </c>
      <c r="N19" s="78" t="str">
        <f t="shared" si="1"/>
        <v>No</v>
      </c>
      <c r="O19" s="78" t="str">
        <f t="shared" si="1"/>
        <v>No</v>
      </c>
      <c r="P19" s="78" t="str">
        <f t="shared" si="1"/>
        <v>Si</v>
      </c>
      <c r="Q19" s="79">
        <v>2.0</v>
      </c>
      <c r="R19" s="80">
        <v>0.0</v>
      </c>
      <c r="S19" s="80">
        <v>1.0</v>
      </c>
      <c r="T19" s="80">
        <v>2.0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1">
        <f t="shared" ref="A20:P20" si="2">A19</f>
        <v>44736</v>
      </c>
      <c r="B20" s="73">
        <f t="shared" si="2"/>
        <v>103</v>
      </c>
      <c r="C20" s="74" t="str">
        <f t="shared" si="2"/>
        <v>Azar</v>
      </c>
      <c r="D20" s="74" t="str">
        <f t="shared" si="2"/>
        <v>301 SALMON DEL ATLANTICO (SALMO SALAR) </v>
      </c>
      <c r="E20" s="74" t="str">
        <f t="shared" si="2"/>
        <v>1 ADULTOS</v>
      </c>
      <c r="F20" s="75">
        <f t="shared" si="2"/>
        <v>100391</v>
      </c>
      <c r="G20" s="76">
        <f t="shared" si="2"/>
        <v>3728</v>
      </c>
      <c r="H20" s="77">
        <f t="shared" si="2"/>
        <v>374257.648</v>
      </c>
      <c r="I20" s="78">
        <f t="shared" si="2"/>
        <v>9.2</v>
      </c>
      <c r="J20" s="78" t="str">
        <f t="shared" si="2"/>
        <v>No</v>
      </c>
      <c r="K20" s="78">
        <f t="shared" si="2"/>
        <v>29.2</v>
      </c>
      <c r="L20" s="78">
        <f t="shared" si="2"/>
        <v>8.8</v>
      </c>
      <c r="M20" s="78" t="str">
        <f t="shared" si="2"/>
        <v>No</v>
      </c>
      <c r="N20" s="78" t="str">
        <f t="shared" si="2"/>
        <v>No</v>
      </c>
      <c r="O20" s="78" t="str">
        <f t="shared" si="2"/>
        <v>No</v>
      </c>
      <c r="P20" s="78" t="str">
        <f t="shared" si="2"/>
        <v>Si</v>
      </c>
      <c r="Q20" s="79">
        <v>3.0</v>
      </c>
      <c r="R20" s="80">
        <v>2.0</v>
      </c>
      <c r="S20" s="80">
        <v>1.0</v>
      </c>
      <c r="T20" s="80">
        <v>3.0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1">
        <f t="shared" ref="A21:P21" si="3">A20</f>
        <v>44736</v>
      </c>
      <c r="B21" s="73">
        <f t="shared" si="3"/>
        <v>103</v>
      </c>
      <c r="C21" s="74" t="str">
        <f t="shared" si="3"/>
        <v>Azar</v>
      </c>
      <c r="D21" s="74" t="str">
        <f t="shared" si="3"/>
        <v>301 SALMON DEL ATLANTICO (SALMO SALAR) </v>
      </c>
      <c r="E21" s="74" t="str">
        <f t="shared" si="3"/>
        <v>1 ADULTOS</v>
      </c>
      <c r="F21" s="75">
        <f t="shared" si="3"/>
        <v>100391</v>
      </c>
      <c r="G21" s="76">
        <f t="shared" si="3"/>
        <v>3728</v>
      </c>
      <c r="H21" s="77">
        <f t="shared" si="3"/>
        <v>374257.648</v>
      </c>
      <c r="I21" s="78">
        <f t="shared" si="3"/>
        <v>9.2</v>
      </c>
      <c r="J21" s="78" t="str">
        <f t="shared" si="3"/>
        <v>No</v>
      </c>
      <c r="K21" s="78">
        <f t="shared" si="3"/>
        <v>29.2</v>
      </c>
      <c r="L21" s="78">
        <f t="shared" si="3"/>
        <v>8.8</v>
      </c>
      <c r="M21" s="78" t="str">
        <f t="shared" si="3"/>
        <v>No</v>
      </c>
      <c r="N21" s="78" t="str">
        <f t="shared" si="3"/>
        <v>No</v>
      </c>
      <c r="O21" s="78" t="str">
        <f t="shared" si="3"/>
        <v>No</v>
      </c>
      <c r="P21" s="78" t="str">
        <f t="shared" si="3"/>
        <v>Si</v>
      </c>
      <c r="Q21" s="79">
        <v>4.0</v>
      </c>
      <c r="R21" s="80">
        <v>0.0</v>
      </c>
      <c r="S21" s="80">
        <v>0.0</v>
      </c>
      <c r="T21" s="80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1">
        <f t="shared" ref="A22:P22" si="4">A21</f>
        <v>44736</v>
      </c>
      <c r="B22" s="73">
        <f t="shared" si="4"/>
        <v>103</v>
      </c>
      <c r="C22" s="74" t="str">
        <f t="shared" si="4"/>
        <v>Azar</v>
      </c>
      <c r="D22" s="74" t="str">
        <f t="shared" si="4"/>
        <v>301 SALMON DEL ATLANTICO (SALMO SALAR) </v>
      </c>
      <c r="E22" s="74" t="str">
        <f t="shared" si="4"/>
        <v>1 ADULTOS</v>
      </c>
      <c r="F22" s="75">
        <f t="shared" si="4"/>
        <v>100391</v>
      </c>
      <c r="G22" s="76">
        <f t="shared" si="4"/>
        <v>3728</v>
      </c>
      <c r="H22" s="77">
        <f t="shared" si="4"/>
        <v>374257.648</v>
      </c>
      <c r="I22" s="78">
        <f t="shared" si="4"/>
        <v>9.2</v>
      </c>
      <c r="J22" s="78" t="str">
        <f t="shared" si="4"/>
        <v>No</v>
      </c>
      <c r="K22" s="78">
        <f t="shared" si="4"/>
        <v>29.2</v>
      </c>
      <c r="L22" s="78">
        <f t="shared" si="4"/>
        <v>8.8</v>
      </c>
      <c r="M22" s="78" t="str">
        <f t="shared" si="4"/>
        <v>No</v>
      </c>
      <c r="N22" s="78" t="str">
        <f t="shared" si="4"/>
        <v>No</v>
      </c>
      <c r="O22" s="78" t="str">
        <f t="shared" si="4"/>
        <v>No</v>
      </c>
      <c r="P22" s="78" t="str">
        <f t="shared" si="4"/>
        <v>Si</v>
      </c>
      <c r="Q22" s="79">
        <v>5.0</v>
      </c>
      <c r="R22" s="80">
        <v>0.0</v>
      </c>
      <c r="S22" s="80">
        <v>0.0</v>
      </c>
      <c r="T22" s="80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1">
        <f t="shared" ref="A23:P23" si="5">A22</f>
        <v>44736</v>
      </c>
      <c r="B23" s="73">
        <f t="shared" si="5"/>
        <v>103</v>
      </c>
      <c r="C23" s="74" t="str">
        <f t="shared" si="5"/>
        <v>Azar</v>
      </c>
      <c r="D23" s="74" t="str">
        <f t="shared" si="5"/>
        <v>301 SALMON DEL ATLANTICO (SALMO SALAR) </v>
      </c>
      <c r="E23" s="74" t="str">
        <f t="shared" si="5"/>
        <v>1 ADULTOS</v>
      </c>
      <c r="F23" s="75">
        <f t="shared" si="5"/>
        <v>100391</v>
      </c>
      <c r="G23" s="76">
        <f t="shared" si="5"/>
        <v>3728</v>
      </c>
      <c r="H23" s="77">
        <f t="shared" si="5"/>
        <v>374257.648</v>
      </c>
      <c r="I23" s="78">
        <f t="shared" si="5"/>
        <v>9.2</v>
      </c>
      <c r="J23" s="78" t="str">
        <f t="shared" si="5"/>
        <v>No</v>
      </c>
      <c r="K23" s="78">
        <f t="shared" si="5"/>
        <v>29.2</v>
      </c>
      <c r="L23" s="78">
        <f t="shared" si="5"/>
        <v>8.8</v>
      </c>
      <c r="M23" s="78" t="str">
        <f t="shared" si="5"/>
        <v>No</v>
      </c>
      <c r="N23" s="78" t="str">
        <f t="shared" si="5"/>
        <v>No</v>
      </c>
      <c r="O23" s="78" t="str">
        <f t="shared" si="5"/>
        <v>No</v>
      </c>
      <c r="P23" s="78" t="str">
        <f t="shared" si="5"/>
        <v>Si</v>
      </c>
      <c r="Q23" s="79">
        <v>6.0</v>
      </c>
      <c r="R23" s="80">
        <v>2.0</v>
      </c>
      <c r="S23" s="80">
        <v>0.0</v>
      </c>
      <c r="T23" s="80">
        <v>0.0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1">
        <f t="shared" ref="A24:P24" si="6">A23</f>
        <v>44736</v>
      </c>
      <c r="B24" s="73">
        <f t="shared" si="6"/>
        <v>103</v>
      </c>
      <c r="C24" s="74" t="str">
        <f t="shared" si="6"/>
        <v>Azar</v>
      </c>
      <c r="D24" s="74" t="str">
        <f t="shared" si="6"/>
        <v>301 SALMON DEL ATLANTICO (SALMO SALAR) </v>
      </c>
      <c r="E24" s="74" t="str">
        <f t="shared" si="6"/>
        <v>1 ADULTOS</v>
      </c>
      <c r="F24" s="75">
        <f t="shared" si="6"/>
        <v>100391</v>
      </c>
      <c r="G24" s="76">
        <f t="shared" si="6"/>
        <v>3728</v>
      </c>
      <c r="H24" s="77">
        <f t="shared" si="6"/>
        <v>374257.648</v>
      </c>
      <c r="I24" s="78">
        <f t="shared" si="6"/>
        <v>9.2</v>
      </c>
      <c r="J24" s="78" t="str">
        <f t="shared" si="6"/>
        <v>No</v>
      </c>
      <c r="K24" s="78">
        <f t="shared" si="6"/>
        <v>29.2</v>
      </c>
      <c r="L24" s="78">
        <f t="shared" si="6"/>
        <v>8.8</v>
      </c>
      <c r="M24" s="78" t="str">
        <f t="shared" si="6"/>
        <v>No</v>
      </c>
      <c r="N24" s="78" t="str">
        <f t="shared" si="6"/>
        <v>No</v>
      </c>
      <c r="O24" s="78" t="str">
        <f t="shared" si="6"/>
        <v>No</v>
      </c>
      <c r="P24" s="78" t="str">
        <f t="shared" si="6"/>
        <v>Si</v>
      </c>
      <c r="Q24" s="79">
        <v>7.0</v>
      </c>
      <c r="R24" s="80">
        <v>2.0</v>
      </c>
      <c r="S24" s="80">
        <v>2.0</v>
      </c>
      <c r="T24" s="80">
        <v>1.0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1">
        <f t="shared" ref="A25:P25" si="7">A24</f>
        <v>44736</v>
      </c>
      <c r="B25" s="73">
        <f t="shared" si="7"/>
        <v>103</v>
      </c>
      <c r="C25" s="74" t="str">
        <f t="shared" si="7"/>
        <v>Azar</v>
      </c>
      <c r="D25" s="74" t="str">
        <f t="shared" si="7"/>
        <v>301 SALMON DEL ATLANTICO (SALMO SALAR) </v>
      </c>
      <c r="E25" s="74" t="str">
        <f t="shared" si="7"/>
        <v>1 ADULTOS</v>
      </c>
      <c r="F25" s="75">
        <f t="shared" si="7"/>
        <v>100391</v>
      </c>
      <c r="G25" s="76">
        <f t="shared" si="7"/>
        <v>3728</v>
      </c>
      <c r="H25" s="77">
        <f t="shared" si="7"/>
        <v>374257.648</v>
      </c>
      <c r="I25" s="78">
        <f t="shared" si="7"/>
        <v>9.2</v>
      </c>
      <c r="J25" s="78" t="str">
        <f t="shared" si="7"/>
        <v>No</v>
      </c>
      <c r="K25" s="78">
        <f t="shared" si="7"/>
        <v>29.2</v>
      </c>
      <c r="L25" s="78">
        <f t="shared" si="7"/>
        <v>8.8</v>
      </c>
      <c r="M25" s="78" t="str">
        <f t="shared" si="7"/>
        <v>No</v>
      </c>
      <c r="N25" s="78" t="str">
        <f t="shared" si="7"/>
        <v>No</v>
      </c>
      <c r="O25" s="78" t="str">
        <f t="shared" si="7"/>
        <v>No</v>
      </c>
      <c r="P25" s="78" t="str">
        <f t="shared" si="7"/>
        <v>Si</v>
      </c>
      <c r="Q25" s="79">
        <v>8.0</v>
      </c>
      <c r="R25" s="80">
        <v>0.0</v>
      </c>
      <c r="S25" s="80">
        <v>0.0</v>
      </c>
      <c r="T25" s="80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1">
        <f t="shared" ref="A26:P26" si="8">A25</f>
        <v>44736</v>
      </c>
      <c r="B26" s="73">
        <f t="shared" si="8"/>
        <v>103</v>
      </c>
      <c r="C26" s="74" t="str">
        <f t="shared" si="8"/>
        <v>Azar</v>
      </c>
      <c r="D26" s="74" t="str">
        <f t="shared" si="8"/>
        <v>301 SALMON DEL ATLANTICO (SALMO SALAR) </v>
      </c>
      <c r="E26" s="74" t="str">
        <f t="shared" si="8"/>
        <v>1 ADULTOS</v>
      </c>
      <c r="F26" s="75">
        <f t="shared" si="8"/>
        <v>100391</v>
      </c>
      <c r="G26" s="76">
        <f t="shared" si="8"/>
        <v>3728</v>
      </c>
      <c r="H26" s="77">
        <f t="shared" si="8"/>
        <v>374257.648</v>
      </c>
      <c r="I26" s="78">
        <f t="shared" si="8"/>
        <v>9.2</v>
      </c>
      <c r="J26" s="78" t="str">
        <f t="shared" si="8"/>
        <v>No</v>
      </c>
      <c r="K26" s="78">
        <f t="shared" si="8"/>
        <v>29.2</v>
      </c>
      <c r="L26" s="78">
        <f t="shared" si="8"/>
        <v>8.8</v>
      </c>
      <c r="M26" s="78" t="str">
        <f t="shared" si="8"/>
        <v>No</v>
      </c>
      <c r="N26" s="78" t="str">
        <f t="shared" si="8"/>
        <v>No</v>
      </c>
      <c r="O26" s="78" t="str">
        <f t="shared" si="8"/>
        <v>No</v>
      </c>
      <c r="P26" s="78" t="str">
        <f t="shared" si="8"/>
        <v>Si</v>
      </c>
      <c r="Q26" s="79">
        <v>9.0</v>
      </c>
      <c r="R26" s="80">
        <v>2.0</v>
      </c>
      <c r="S26" s="80">
        <v>2.0</v>
      </c>
      <c r="T26" s="80">
        <v>2.0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1">
        <f t="shared" ref="A27:P27" si="9">A26</f>
        <v>44736</v>
      </c>
      <c r="B27" s="73">
        <f t="shared" si="9"/>
        <v>103</v>
      </c>
      <c r="C27" s="74" t="str">
        <f t="shared" si="9"/>
        <v>Azar</v>
      </c>
      <c r="D27" s="74" t="str">
        <f t="shared" si="9"/>
        <v>301 SALMON DEL ATLANTICO (SALMO SALAR) </v>
      </c>
      <c r="E27" s="74" t="str">
        <f t="shared" si="9"/>
        <v>1 ADULTOS</v>
      </c>
      <c r="F27" s="75">
        <f t="shared" si="9"/>
        <v>100391</v>
      </c>
      <c r="G27" s="76">
        <f t="shared" si="9"/>
        <v>3728</v>
      </c>
      <c r="H27" s="77">
        <f t="shared" si="9"/>
        <v>374257.648</v>
      </c>
      <c r="I27" s="78">
        <f t="shared" si="9"/>
        <v>9.2</v>
      </c>
      <c r="J27" s="78" t="str">
        <f t="shared" si="9"/>
        <v>No</v>
      </c>
      <c r="K27" s="78">
        <f t="shared" si="9"/>
        <v>29.2</v>
      </c>
      <c r="L27" s="78">
        <f t="shared" si="9"/>
        <v>8.8</v>
      </c>
      <c r="M27" s="78" t="str">
        <f t="shared" si="9"/>
        <v>No</v>
      </c>
      <c r="N27" s="78" t="str">
        <f t="shared" si="9"/>
        <v>No</v>
      </c>
      <c r="O27" s="78" t="str">
        <f t="shared" si="9"/>
        <v>No</v>
      </c>
      <c r="P27" s="78" t="str">
        <f t="shared" si="9"/>
        <v>Si</v>
      </c>
      <c r="Q27" s="79">
        <v>10.0</v>
      </c>
      <c r="R27" s="80">
        <v>0.0</v>
      </c>
      <c r="S27" s="80">
        <v>0.0</v>
      </c>
      <c r="T27" s="80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1">
        <f t="shared" ref="A28:P28" si="10">A27</f>
        <v>44736</v>
      </c>
      <c r="B28" s="73">
        <f t="shared" si="10"/>
        <v>103</v>
      </c>
      <c r="C28" s="82" t="str">
        <f t="shared" si="10"/>
        <v>Azar</v>
      </c>
      <c r="D28" s="82" t="str">
        <f t="shared" si="10"/>
        <v>301 SALMON DEL ATLANTICO (SALMO SALAR) </v>
      </c>
      <c r="E28" s="82" t="str">
        <f t="shared" si="10"/>
        <v>1 ADULTOS</v>
      </c>
      <c r="F28" s="83">
        <f t="shared" si="10"/>
        <v>100391</v>
      </c>
      <c r="G28" s="84">
        <f t="shared" si="10"/>
        <v>3728</v>
      </c>
      <c r="H28" s="85">
        <f t="shared" si="10"/>
        <v>374257.648</v>
      </c>
      <c r="I28" s="86">
        <f t="shared" si="10"/>
        <v>9.2</v>
      </c>
      <c r="J28" s="86" t="str">
        <f t="shared" si="10"/>
        <v>No</v>
      </c>
      <c r="K28" s="86">
        <f t="shared" si="10"/>
        <v>29.2</v>
      </c>
      <c r="L28" s="86">
        <f t="shared" si="10"/>
        <v>8.8</v>
      </c>
      <c r="M28" s="86" t="str">
        <f t="shared" si="10"/>
        <v>No</v>
      </c>
      <c r="N28" s="86" t="str">
        <f t="shared" si="10"/>
        <v>No</v>
      </c>
      <c r="O28" s="86" t="str">
        <f t="shared" si="10"/>
        <v>No</v>
      </c>
      <c r="P28" s="86" t="str">
        <f t="shared" si="10"/>
        <v>Si</v>
      </c>
      <c r="Q28" s="87" t="s">
        <v>69</v>
      </c>
      <c r="R28" s="88">
        <v>0.0</v>
      </c>
      <c r="S28" s="88">
        <v>1.0</v>
      </c>
      <c r="T28" s="88">
        <v>2.0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89" t="s">
        <v>61</v>
      </c>
      <c r="R29" s="90" t="s">
        <v>62</v>
      </c>
      <c r="S29" s="90" t="s">
        <v>63</v>
      </c>
      <c r="T29" s="91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+A18</f>
        <v>44736</v>
      </c>
      <c r="B30" s="62">
        <v>104.0</v>
      </c>
      <c r="C30" s="63" t="s">
        <v>2</v>
      </c>
      <c r="D30" s="64" t="s">
        <v>7</v>
      </c>
      <c r="E30" s="63" t="s">
        <v>65</v>
      </c>
      <c r="F30" s="65">
        <v>100210.0</v>
      </c>
      <c r="G30" s="66">
        <v>3541.0</v>
      </c>
      <c r="H30" s="67">
        <f>+(F30*G30)/1000</f>
        <v>354843.61</v>
      </c>
      <c r="I30" s="68">
        <f>+I18</f>
        <v>9.2</v>
      </c>
      <c r="J30" s="68" t="s">
        <v>38</v>
      </c>
      <c r="K30" s="68">
        <v>29.2</v>
      </c>
      <c r="L30" s="69">
        <v>8.4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0.0</v>
      </c>
      <c r="T30" s="9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2">
        <f>IF(A30="","",A30)</f>
        <v>44736</v>
      </c>
      <c r="B31" s="93">
        <f t="shared" ref="B31:P31" si="11">B30</f>
        <v>104</v>
      </c>
      <c r="C31" s="74" t="str">
        <f t="shared" si="11"/>
        <v>Azar</v>
      </c>
      <c r="D31" s="74" t="str">
        <f t="shared" si="11"/>
        <v>301 SALMON DEL ATLANTICO (SALMO SALAR) </v>
      </c>
      <c r="E31" s="74" t="str">
        <f t="shared" si="11"/>
        <v>1 ADULTOS</v>
      </c>
      <c r="F31" s="75">
        <f t="shared" si="11"/>
        <v>100210</v>
      </c>
      <c r="G31" s="76">
        <f t="shared" si="11"/>
        <v>3541</v>
      </c>
      <c r="H31" s="77">
        <f t="shared" si="11"/>
        <v>354843.61</v>
      </c>
      <c r="I31" s="78">
        <f t="shared" si="11"/>
        <v>9.2</v>
      </c>
      <c r="J31" s="78" t="str">
        <f t="shared" si="11"/>
        <v>No</v>
      </c>
      <c r="K31" s="78">
        <f t="shared" si="11"/>
        <v>29.2</v>
      </c>
      <c r="L31" s="78">
        <f t="shared" si="11"/>
        <v>8.4</v>
      </c>
      <c r="M31" s="78" t="str">
        <f t="shared" si="11"/>
        <v>No</v>
      </c>
      <c r="N31" s="78" t="str">
        <f t="shared" si="11"/>
        <v>No</v>
      </c>
      <c r="O31" s="78" t="str">
        <f t="shared" si="11"/>
        <v>No</v>
      </c>
      <c r="P31" s="78" t="str">
        <f t="shared" si="11"/>
        <v>Si</v>
      </c>
      <c r="Q31" s="94">
        <v>2.0</v>
      </c>
      <c r="R31" s="80">
        <v>2.0</v>
      </c>
      <c r="S31" s="80">
        <v>2.0</v>
      </c>
      <c r="T31" s="95">
        <v>1.0</v>
      </c>
      <c r="U31" s="9"/>
      <c r="V31" s="10"/>
      <c r="W31" s="96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2">
        <f t="shared" ref="A32:P32" si="12">A31</f>
        <v>44736</v>
      </c>
      <c r="B32" s="93">
        <f t="shared" si="12"/>
        <v>104</v>
      </c>
      <c r="C32" s="74" t="str">
        <f t="shared" si="12"/>
        <v>Azar</v>
      </c>
      <c r="D32" s="74" t="str">
        <f t="shared" si="12"/>
        <v>301 SALMON DEL ATLANTICO (SALMO SALAR) </v>
      </c>
      <c r="E32" s="74" t="str">
        <f t="shared" si="12"/>
        <v>1 ADULTOS</v>
      </c>
      <c r="F32" s="75">
        <f t="shared" si="12"/>
        <v>100210</v>
      </c>
      <c r="G32" s="76">
        <f t="shared" si="12"/>
        <v>3541</v>
      </c>
      <c r="H32" s="77">
        <f t="shared" si="12"/>
        <v>354843.61</v>
      </c>
      <c r="I32" s="78">
        <f t="shared" si="12"/>
        <v>9.2</v>
      </c>
      <c r="J32" s="78" t="str">
        <f t="shared" si="12"/>
        <v>No</v>
      </c>
      <c r="K32" s="78">
        <f t="shared" si="12"/>
        <v>29.2</v>
      </c>
      <c r="L32" s="78">
        <f t="shared" si="12"/>
        <v>8.4</v>
      </c>
      <c r="M32" s="78" t="str">
        <f t="shared" si="12"/>
        <v>No</v>
      </c>
      <c r="N32" s="78" t="str">
        <f t="shared" si="12"/>
        <v>No</v>
      </c>
      <c r="O32" s="78" t="str">
        <f t="shared" si="12"/>
        <v>No</v>
      </c>
      <c r="P32" s="78" t="str">
        <f t="shared" si="12"/>
        <v>Si</v>
      </c>
      <c r="Q32" s="94">
        <v>3.0</v>
      </c>
      <c r="R32" s="80">
        <v>0.0</v>
      </c>
      <c r="S32" s="80">
        <v>2.0</v>
      </c>
      <c r="T32" s="95">
        <v>0.0</v>
      </c>
      <c r="U32" s="9"/>
      <c r="V32" s="10"/>
      <c r="W32" s="96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2">
        <f t="shared" ref="A33:P33" si="13">A32</f>
        <v>44736</v>
      </c>
      <c r="B33" s="93">
        <f t="shared" si="13"/>
        <v>104</v>
      </c>
      <c r="C33" s="74" t="str">
        <f t="shared" si="13"/>
        <v>Azar</v>
      </c>
      <c r="D33" s="74" t="str">
        <f t="shared" si="13"/>
        <v>301 SALMON DEL ATLANTICO (SALMO SALAR) </v>
      </c>
      <c r="E33" s="74" t="str">
        <f t="shared" si="13"/>
        <v>1 ADULTOS</v>
      </c>
      <c r="F33" s="75">
        <f t="shared" si="13"/>
        <v>100210</v>
      </c>
      <c r="G33" s="76">
        <f t="shared" si="13"/>
        <v>3541</v>
      </c>
      <c r="H33" s="77">
        <f t="shared" si="13"/>
        <v>354843.61</v>
      </c>
      <c r="I33" s="78">
        <f t="shared" si="13"/>
        <v>9.2</v>
      </c>
      <c r="J33" s="78" t="str">
        <f t="shared" si="13"/>
        <v>No</v>
      </c>
      <c r="K33" s="78">
        <f t="shared" si="13"/>
        <v>29.2</v>
      </c>
      <c r="L33" s="78">
        <f t="shared" si="13"/>
        <v>8.4</v>
      </c>
      <c r="M33" s="78" t="str">
        <f t="shared" si="13"/>
        <v>No</v>
      </c>
      <c r="N33" s="78" t="str">
        <f t="shared" si="13"/>
        <v>No</v>
      </c>
      <c r="O33" s="78" t="str">
        <f t="shared" si="13"/>
        <v>No</v>
      </c>
      <c r="P33" s="78" t="str">
        <f t="shared" si="13"/>
        <v>Si</v>
      </c>
      <c r="Q33" s="94">
        <v>4.0</v>
      </c>
      <c r="R33" s="80">
        <v>0.0</v>
      </c>
      <c r="S33" s="80">
        <v>0.0</v>
      </c>
      <c r="T33" s="95">
        <v>1.0</v>
      </c>
      <c r="U33" s="9"/>
      <c r="V33" s="10"/>
      <c r="W33" s="96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2">
        <f t="shared" ref="A34:P34" si="14">A33</f>
        <v>44736</v>
      </c>
      <c r="B34" s="93">
        <f t="shared" si="14"/>
        <v>104</v>
      </c>
      <c r="C34" s="74" t="str">
        <f t="shared" si="14"/>
        <v>Azar</v>
      </c>
      <c r="D34" s="74" t="str">
        <f t="shared" si="14"/>
        <v>301 SALMON DEL ATLANTICO (SALMO SALAR) </v>
      </c>
      <c r="E34" s="74" t="str">
        <f t="shared" si="14"/>
        <v>1 ADULTOS</v>
      </c>
      <c r="F34" s="75">
        <f t="shared" si="14"/>
        <v>100210</v>
      </c>
      <c r="G34" s="76">
        <f t="shared" si="14"/>
        <v>3541</v>
      </c>
      <c r="H34" s="77">
        <f t="shared" si="14"/>
        <v>354843.61</v>
      </c>
      <c r="I34" s="78">
        <f t="shared" si="14"/>
        <v>9.2</v>
      </c>
      <c r="J34" s="78" t="str">
        <f t="shared" si="14"/>
        <v>No</v>
      </c>
      <c r="K34" s="78">
        <f t="shared" si="14"/>
        <v>29.2</v>
      </c>
      <c r="L34" s="78">
        <f t="shared" si="14"/>
        <v>8.4</v>
      </c>
      <c r="M34" s="78" t="str">
        <f t="shared" si="14"/>
        <v>No</v>
      </c>
      <c r="N34" s="78" t="str">
        <f t="shared" si="14"/>
        <v>No</v>
      </c>
      <c r="O34" s="78" t="str">
        <f t="shared" si="14"/>
        <v>No</v>
      </c>
      <c r="P34" s="78" t="str">
        <f t="shared" si="14"/>
        <v>Si</v>
      </c>
      <c r="Q34" s="94">
        <v>5.0</v>
      </c>
      <c r="R34" s="80">
        <v>0.0</v>
      </c>
      <c r="S34" s="80">
        <v>0.0</v>
      </c>
      <c r="T34" s="95">
        <v>0.0</v>
      </c>
      <c r="U34" s="9"/>
      <c r="V34" s="10"/>
      <c r="W34" s="96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2">
        <f t="shared" ref="A35:P35" si="15">A34</f>
        <v>44736</v>
      </c>
      <c r="B35" s="93">
        <f t="shared" si="15"/>
        <v>104</v>
      </c>
      <c r="C35" s="74" t="str">
        <f t="shared" si="15"/>
        <v>Azar</v>
      </c>
      <c r="D35" s="74" t="str">
        <f t="shared" si="15"/>
        <v>301 SALMON DEL ATLANTICO (SALMO SALAR) </v>
      </c>
      <c r="E35" s="74" t="str">
        <f t="shared" si="15"/>
        <v>1 ADULTOS</v>
      </c>
      <c r="F35" s="75">
        <f t="shared" si="15"/>
        <v>100210</v>
      </c>
      <c r="G35" s="76">
        <f t="shared" si="15"/>
        <v>3541</v>
      </c>
      <c r="H35" s="77">
        <f t="shared" si="15"/>
        <v>354843.61</v>
      </c>
      <c r="I35" s="78">
        <f t="shared" si="15"/>
        <v>9.2</v>
      </c>
      <c r="J35" s="78" t="str">
        <f t="shared" si="15"/>
        <v>No</v>
      </c>
      <c r="K35" s="78">
        <f t="shared" si="15"/>
        <v>29.2</v>
      </c>
      <c r="L35" s="78">
        <f t="shared" si="15"/>
        <v>8.4</v>
      </c>
      <c r="M35" s="78" t="str">
        <f t="shared" si="15"/>
        <v>No</v>
      </c>
      <c r="N35" s="78" t="str">
        <f t="shared" si="15"/>
        <v>No</v>
      </c>
      <c r="O35" s="78" t="str">
        <f t="shared" si="15"/>
        <v>No</v>
      </c>
      <c r="P35" s="78" t="str">
        <f t="shared" si="15"/>
        <v>Si</v>
      </c>
      <c r="Q35" s="94">
        <v>6.0</v>
      </c>
      <c r="R35" s="80">
        <v>1.0</v>
      </c>
      <c r="S35" s="80">
        <v>2.0</v>
      </c>
      <c r="T35" s="95">
        <v>2.0</v>
      </c>
      <c r="U35" s="9"/>
      <c r="V35" s="10"/>
      <c r="W35" s="96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2">
        <f t="shared" ref="A36:P36" si="16">A35</f>
        <v>44736</v>
      </c>
      <c r="B36" s="93">
        <f t="shared" si="16"/>
        <v>104</v>
      </c>
      <c r="C36" s="74" t="str">
        <f t="shared" si="16"/>
        <v>Azar</v>
      </c>
      <c r="D36" s="74" t="str">
        <f t="shared" si="16"/>
        <v>301 SALMON DEL ATLANTICO (SALMO SALAR) </v>
      </c>
      <c r="E36" s="74" t="str">
        <f t="shared" si="16"/>
        <v>1 ADULTOS</v>
      </c>
      <c r="F36" s="75">
        <f t="shared" si="16"/>
        <v>100210</v>
      </c>
      <c r="G36" s="76">
        <f t="shared" si="16"/>
        <v>3541</v>
      </c>
      <c r="H36" s="77">
        <f t="shared" si="16"/>
        <v>354843.61</v>
      </c>
      <c r="I36" s="78">
        <f t="shared" si="16"/>
        <v>9.2</v>
      </c>
      <c r="J36" s="78" t="str">
        <f t="shared" si="16"/>
        <v>No</v>
      </c>
      <c r="K36" s="78">
        <f t="shared" si="16"/>
        <v>29.2</v>
      </c>
      <c r="L36" s="78">
        <f t="shared" si="16"/>
        <v>8.4</v>
      </c>
      <c r="M36" s="78" t="str">
        <f t="shared" si="16"/>
        <v>No</v>
      </c>
      <c r="N36" s="78" t="str">
        <f t="shared" si="16"/>
        <v>No</v>
      </c>
      <c r="O36" s="78" t="str">
        <f t="shared" si="16"/>
        <v>No</v>
      </c>
      <c r="P36" s="78" t="str">
        <f t="shared" si="16"/>
        <v>Si</v>
      </c>
      <c r="Q36" s="94">
        <v>7.0</v>
      </c>
      <c r="R36" s="80">
        <v>2.0</v>
      </c>
      <c r="S36" s="80">
        <v>2.0</v>
      </c>
      <c r="T36" s="95">
        <v>2.0</v>
      </c>
      <c r="U36" s="9"/>
      <c r="V36" s="10"/>
      <c r="W36" s="96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2">
        <f t="shared" ref="A37:P37" si="17">A36</f>
        <v>44736</v>
      </c>
      <c r="B37" s="93">
        <f t="shared" si="17"/>
        <v>104</v>
      </c>
      <c r="C37" s="74" t="str">
        <f t="shared" si="17"/>
        <v>Azar</v>
      </c>
      <c r="D37" s="74" t="str">
        <f t="shared" si="17"/>
        <v>301 SALMON DEL ATLANTICO (SALMO SALAR) </v>
      </c>
      <c r="E37" s="74" t="str">
        <f t="shared" si="17"/>
        <v>1 ADULTOS</v>
      </c>
      <c r="F37" s="75">
        <f t="shared" si="17"/>
        <v>100210</v>
      </c>
      <c r="G37" s="76">
        <f t="shared" si="17"/>
        <v>3541</v>
      </c>
      <c r="H37" s="77">
        <f t="shared" si="17"/>
        <v>354843.61</v>
      </c>
      <c r="I37" s="78">
        <f t="shared" si="17"/>
        <v>9.2</v>
      </c>
      <c r="J37" s="78" t="str">
        <f t="shared" si="17"/>
        <v>No</v>
      </c>
      <c r="K37" s="78">
        <f t="shared" si="17"/>
        <v>29.2</v>
      </c>
      <c r="L37" s="78">
        <f t="shared" si="17"/>
        <v>8.4</v>
      </c>
      <c r="M37" s="78" t="str">
        <f t="shared" si="17"/>
        <v>No</v>
      </c>
      <c r="N37" s="78" t="str">
        <f t="shared" si="17"/>
        <v>No</v>
      </c>
      <c r="O37" s="78" t="str">
        <f t="shared" si="17"/>
        <v>No</v>
      </c>
      <c r="P37" s="78" t="str">
        <f t="shared" si="17"/>
        <v>Si</v>
      </c>
      <c r="Q37" s="94">
        <v>8.0</v>
      </c>
      <c r="R37" s="80">
        <v>0.0</v>
      </c>
      <c r="S37" s="80">
        <v>2.0</v>
      </c>
      <c r="T37" s="95">
        <v>0.0</v>
      </c>
      <c r="U37" s="9"/>
      <c r="V37" s="10"/>
      <c r="W37" s="96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2">
        <f t="shared" ref="A38:P38" si="18">A37</f>
        <v>44736</v>
      </c>
      <c r="B38" s="93">
        <f t="shared" si="18"/>
        <v>104</v>
      </c>
      <c r="C38" s="74" t="str">
        <f t="shared" si="18"/>
        <v>Azar</v>
      </c>
      <c r="D38" s="74" t="str">
        <f t="shared" si="18"/>
        <v>301 SALMON DEL ATLANTICO (SALMO SALAR) </v>
      </c>
      <c r="E38" s="74" t="str">
        <f t="shared" si="18"/>
        <v>1 ADULTOS</v>
      </c>
      <c r="F38" s="75">
        <f t="shared" si="18"/>
        <v>100210</v>
      </c>
      <c r="G38" s="76">
        <f t="shared" si="18"/>
        <v>3541</v>
      </c>
      <c r="H38" s="77">
        <f t="shared" si="18"/>
        <v>354843.61</v>
      </c>
      <c r="I38" s="78">
        <f t="shared" si="18"/>
        <v>9.2</v>
      </c>
      <c r="J38" s="78" t="str">
        <f t="shared" si="18"/>
        <v>No</v>
      </c>
      <c r="K38" s="78">
        <f t="shared" si="18"/>
        <v>29.2</v>
      </c>
      <c r="L38" s="78">
        <f t="shared" si="18"/>
        <v>8.4</v>
      </c>
      <c r="M38" s="78" t="str">
        <f t="shared" si="18"/>
        <v>No</v>
      </c>
      <c r="N38" s="78" t="str">
        <f t="shared" si="18"/>
        <v>No</v>
      </c>
      <c r="O38" s="78" t="str">
        <f t="shared" si="18"/>
        <v>No</v>
      </c>
      <c r="P38" s="78" t="str">
        <f t="shared" si="18"/>
        <v>Si</v>
      </c>
      <c r="Q38" s="94">
        <v>9.0</v>
      </c>
      <c r="R38" s="80">
        <v>0.0</v>
      </c>
      <c r="S38" s="80">
        <v>0.0</v>
      </c>
      <c r="T38" s="95">
        <v>2.0</v>
      </c>
      <c r="U38" s="9"/>
      <c r="V38" s="10"/>
      <c r="W38" s="96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2">
        <f t="shared" ref="A39:P39" si="19">A38</f>
        <v>44736</v>
      </c>
      <c r="B39" s="93">
        <f t="shared" si="19"/>
        <v>104</v>
      </c>
      <c r="C39" s="74" t="str">
        <f t="shared" si="19"/>
        <v>Azar</v>
      </c>
      <c r="D39" s="74" t="str">
        <f t="shared" si="19"/>
        <v>301 SALMON DEL ATLANTICO (SALMO SALAR) </v>
      </c>
      <c r="E39" s="74" t="str">
        <f t="shared" si="19"/>
        <v>1 ADULTOS</v>
      </c>
      <c r="F39" s="75">
        <f t="shared" si="19"/>
        <v>100210</v>
      </c>
      <c r="G39" s="76">
        <f t="shared" si="19"/>
        <v>3541</v>
      </c>
      <c r="H39" s="77">
        <f t="shared" si="19"/>
        <v>354843.61</v>
      </c>
      <c r="I39" s="78">
        <f t="shared" si="19"/>
        <v>9.2</v>
      </c>
      <c r="J39" s="78" t="str">
        <f t="shared" si="19"/>
        <v>No</v>
      </c>
      <c r="K39" s="78">
        <f t="shared" si="19"/>
        <v>29.2</v>
      </c>
      <c r="L39" s="78">
        <f t="shared" si="19"/>
        <v>8.4</v>
      </c>
      <c r="M39" s="78" t="str">
        <f t="shared" si="19"/>
        <v>No</v>
      </c>
      <c r="N39" s="78" t="str">
        <f t="shared" si="19"/>
        <v>No</v>
      </c>
      <c r="O39" s="78" t="str">
        <f t="shared" si="19"/>
        <v>No</v>
      </c>
      <c r="P39" s="78" t="str">
        <f t="shared" si="19"/>
        <v>Si</v>
      </c>
      <c r="Q39" s="94">
        <v>10.0</v>
      </c>
      <c r="R39" s="80">
        <v>1.0</v>
      </c>
      <c r="S39" s="80">
        <v>0.0</v>
      </c>
      <c r="T39" s="95">
        <v>0.0</v>
      </c>
      <c r="U39" s="9"/>
      <c r="V39" s="10"/>
      <c r="W39" s="96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2">
        <f t="shared" ref="A40:P40" si="20">A39</f>
        <v>44736</v>
      </c>
      <c r="B40" s="93">
        <f t="shared" si="20"/>
        <v>104</v>
      </c>
      <c r="C40" s="74" t="str">
        <f t="shared" si="20"/>
        <v>Azar</v>
      </c>
      <c r="D40" s="74" t="str">
        <f t="shared" si="20"/>
        <v>301 SALMON DEL ATLANTICO (SALMO SALAR) </v>
      </c>
      <c r="E40" s="74" t="str">
        <f t="shared" si="20"/>
        <v>1 ADULTOS</v>
      </c>
      <c r="F40" s="75">
        <f t="shared" si="20"/>
        <v>100210</v>
      </c>
      <c r="G40" s="76">
        <f t="shared" si="20"/>
        <v>3541</v>
      </c>
      <c r="H40" s="77">
        <f t="shared" si="20"/>
        <v>354843.61</v>
      </c>
      <c r="I40" s="78">
        <f t="shared" si="20"/>
        <v>9.2</v>
      </c>
      <c r="J40" s="78" t="str">
        <f t="shared" si="20"/>
        <v>No</v>
      </c>
      <c r="K40" s="78">
        <f t="shared" si="20"/>
        <v>29.2</v>
      </c>
      <c r="L40" s="78">
        <f t="shared" si="20"/>
        <v>8.4</v>
      </c>
      <c r="M40" s="78" t="str">
        <f t="shared" si="20"/>
        <v>No</v>
      </c>
      <c r="N40" s="78" t="str">
        <f t="shared" si="20"/>
        <v>No</v>
      </c>
      <c r="O40" s="78" t="str">
        <f t="shared" si="20"/>
        <v>No</v>
      </c>
      <c r="P40" s="78" t="str">
        <f t="shared" si="20"/>
        <v>Si</v>
      </c>
      <c r="Q40" s="97" t="s">
        <v>69</v>
      </c>
      <c r="R40" s="88">
        <v>0.0</v>
      </c>
      <c r="S40" s="88">
        <v>1.0</v>
      </c>
      <c r="T40" s="98">
        <v>1.0</v>
      </c>
      <c r="U40" s="9"/>
      <c r="V40" s="10"/>
      <c r="W40" s="96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6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+A18</f>
        <v>44736</v>
      </c>
      <c r="B42" s="62">
        <v>105.0</v>
      </c>
      <c r="C42" s="63" t="s">
        <v>2</v>
      </c>
      <c r="D42" s="64" t="s">
        <v>7</v>
      </c>
      <c r="E42" s="63" t="s">
        <v>65</v>
      </c>
      <c r="F42" s="65">
        <v>99652.0</v>
      </c>
      <c r="G42" s="66">
        <v>3955.0</v>
      </c>
      <c r="H42" s="67">
        <f>+(F42*G42)/1000</f>
        <v>394123.66</v>
      </c>
      <c r="I42" s="68">
        <f>+I18</f>
        <v>9.2</v>
      </c>
      <c r="J42" s="68" t="s">
        <v>38</v>
      </c>
      <c r="K42" s="68">
        <v>29.2</v>
      </c>
      <c r="L42" s="69">
        <v>9.3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2.0</v>
      </c>
      <c r="S42" s="71">
        <v>1.0</v>
      </c>
      <c r="T42" s="92">
        <v>2.0</v>
      </c>
      <c r="U42" s="9"/>
      <c r="V42" s="10"/>
      <c r="W42" s="96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2">
        <f t="shared" ref="A43:A52" si="22">IF(A42="","",A42)</f>
        <v>44736</v>
      </c>
      <c r="B43" s="93">
        <f t="shared" ref="B43:P43" si="21">B42</f>
        <v>105</v>
      </c>
      <c r="C43" s="74" t="str">
        <f t="shared" si="21"/>
        <v>Azar</v>
      </c>
      <c r="D43" s="74" t="str">
        <f t="shared" si="21"/>
        <v>301 SALMON DEL ATLANTICO (SALMO SALAR) </v>
      </c>
      <c r="E43" s="74" t="str">
        <f t="shared" si="21"/>
        <v>1 ADULTOS</v>
      </c>
      <c r="F43" s="75">
        <f t="shared" si="21"/>
        <v>99652</v>
      </c>
      <c r="G43" s="76">
        <f t="shared" si="21"/>
        <v>3955</v>
      </c>
      <c r="H43" s="77">
        <f t="shared" si="21"/>
        <v>394123.66</v>
      </c>
      <c r="I43" s="78">
        <f t="shared" si="21"/>
        <v>9.2</v>
      </c>
      <c r="J43" s="78" t="str">
        <f t="shared" si="21"/>
        <v>No</v>
      </c>
      <c r="K43" s="78">
        <f t="shared" si="21"/>
        <v>29.2</v>
      </c>
      <c r="L43" s="78">
        <f t="shared" si="21"/>
        <v>9.3</v>
      </c>
      <c r="M43" s="78" t="str">
        <f t="shared" si="21"/>
        <v>No</v>
      </c>
      <c r="N43" s="78" t="str">
        <f t="shared" si="21"/>
        <v>No</v>
      </c>
      <c r="O43" s="78" t="str">
        <f t="shared" si="21"/>
        <v>No</v>
      </c>
      <c r="P43" s="78" t="str">
        <f t="shared" si="21"/>
        <v>Si</v>
      </c>
      <c r="Q43" s="94">
        <v>2.0</v>
      </c>
      <c r="R43" s="30">
        <v>0.0</v>
      </c>
      <c r="S43" s="30">
        <v>0.0</v>
      </c>
      <c r="T43" s="99">
        <v>0.0</v>
      </c>
      <c r="U43" s="9"/>
      <c r="V43" s="10"/>
      <c r="W43" s="96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2">
        <f t="shared" si="22"/>
        <v>44736</v>
      </c>
      <c r="B44" s="93">
        <f t="shared" ref="B44:P44" si="23">B43</f>
        <v>105</v>
      </c>
      <c r="C44" s="74" t="str">
        <f t="shared" si="23"/>
        <v>Azar</v>
      </c>
      <c r="D44" s="74" t="str">
        <f t="shared" si="23"/>
        <v>301 SALMON DEL ATLANTICO (SALMO SALAR) </v>
      </c>
      <c r="E44" s="74" t="str">
        <f t="shared" si="23"/>
        <v>1 ADULTOS</v>
      </c>
      <c r="F44" s="75">
        <f t="shared" si="23"/>
        <v>99652</v>
      </c>
      <c r="G44" s="76">
        <f t="shared" si="23"/>
        <v>3955</v>
      </c>
      <c r="H44" s="77">
        <f t="shared" si="23"/>
        <v>394123.66</v>
      </c>
      <c r="I44" s="78">
        <f t="shared" si="23"/>
        <v>9.2</v>
      </c>
      <c r="J44" s="78" t="str">
        <f t="shared" si="23"/>
        <v>No</v>
      </c>
      <c r="K44" s="78">
        <f t="shared" si="23"/>
        <v>29.2</v>
      </c>
      <c r="L44" s="78">
        <f t="shared" si="23"/>
        <v>9.3</v>
      </c>
      <c r="M44" s="78" t="str">
        <f t="shared" si="23"/>
        <v>No</v>
      </c>
      <c r="N44" s="78" t="str">
        <f t="shared" si="23"/>
        <v>No</v>
      </c>
      <c r="O44" s="78" t="str">
        <f t="shared" si="23"/>
        <v>No</v>
      </c>
      <c r="P44" s="78" t="str">
        <f t="shared" si="23"/>
        <v>Si</v>
      </c>
      <c r="Q44" s="94">
        <v>3.0</v>
      </c>
      <c r="R44" s="30">
        <v>2.0</v>
      </c>
      <c r="S44" s="30">
        <v>2.0</v>
      </c>
      <c r="T44" s="99">
        <v>2.0</v>
      </c>
      <c r="U44" s="9"/>
      <c r="V44" s="10"/>
      <c r="W44" s="96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2">
        <f t="shared" si="22"/>
        <v>44736</v>
      </c>
      <c r="B45" s="93">
        <f t="shared" ref="B45:P45" si="24">B44</f>
        <v>105</v>
      </c>
      <c r="C45" s="74" t="str">
        <f t="shared" si="24"/>
        <v>Azar</v>
      </c>
      <c r="D45" s="74" t="str">
        <f t="shared" si="24"/>
        <v>301 SALMON DEL ATLANTICO (SALMO SALAR) </v>
      </c>
      <c r="E45" s="74" t="str">
        <f t="shared" si="24"/>
        <v>1 ADULTOS</v>
      </c>
      <c r="F45" s="75">
        <f t="shared" si="24"/>
        <v>99652</v>
      </c>
      <c r="G45" s="76">
        <f t="shared" si="24"/>
        <v>3955</v>
      </c>
      <c r="H45" s="77">
        <f t="shared" si="24"/>
        <v>394123.66</v>
      </c>
      <c r="I45" s="78">
        <f t="shared" si="24"/>
        <v>9.2</v>
      </c>
      <c r="J45" s="78" t="str">
        <f t="shared" si="24"/>
        <v>No</v>
      </c>
      <c r="K45" s="78">
        <f t="shared" si="24"/>
        <v>29.2</v>
      </c>
      <c r="L45" s="78">
        <f t="shared" si="24"/>
        <v>9.3</v>
      </c>
      <c r="M45" s="78" t="str">
        <f t="shared" si="24"/>
        <v>No</v>
      </c>
      <c r="N45" s="78" t="str">
        <f t="shared" si="24"/>
        <v>No</v>
      </c>
      <c r="O45" s="78" t="str">
        <f t="shared" si="24"/>
        <v>No</v>
      </c>
      <c r="P45" s="78" t="str">
        <f t="shared" si="24"/>
        <v>Si</v>
      </c>
      <c r="Q45" s="94">
        <v>4.0</v>
      </c>
      <c r="R45" s="30">
        <v>1.0</v>
      </c>
      <c r="S45" s="30">
        <v>1.0</v>
      </c>
      <c r="T45" s="99">
        <v>2.0</v>
      </c>
      <c r="U45" s="9"/>
      <c r="V45" s="10"/>
      <c r="W45" s="96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2">
        <f t="shared" si="22"/>
        <v>44736</v>
      </c>
      <c r="B46" s="93">
        <f t="shared" ref="B46:P46" si="25">B45</f>
        <v>105</v>
      </c>
      <c r="C46" s="74" t="str">
        <f t="shared" si="25"/>
        <v>Azar</v>
      </c>
      <c r="D46" s="74" t="str">
        <f t="shared" si="25"/>
        <v>301 SALMON DEL ATLANTICO (SALMO SALAR) </v>
      </c>
      <c r="E46" s="74" t="str">
        <f t="shared" si="25"/>
        <v>1 ADULTOS</v>
      </c>
      <c r="F46" s="75">
        <f t="shared" si="25"/>
        <v>99652</v>
      </c>
      <c r="G46" s="76">
        <f t="shared" si="25"/>
        <v>3955</v>
      </c>
      <c r="H46" s="77">
        <f t="shared" si="25"/>
        <v>394123.66</v>
      </c>
      <c r="I46" s="78">
        <f t="shared" si="25"/>
        <v>9.2</v>
      </c>
      <c r="J46" s="78" t="str">
        <f t="shared" si="25"/>
        <v>No</v>
      </c>
      <c r="K46" s="78">
        <f t="shared" si="25"/>
        <v>29.2</v>
      </c>
      <c r="L46" s="78">
        <f t="shared" si="25"/>
        <v>9.3</v>
      </c>
      <c r="M46" s="78" t="str">
        <f t="shared" si="25"/>
        <v>No</v>
      </c>
      <c r="N46" s="78" t="str">
        <f t="shared" si="25"/>
        <v>No</v>
      </c>
      <c r="O46" s="78" t="str">
        <f t="shared" si="25"/>
        <v>No</v>
      </c>
      <c r="P46" s="78" t="str">
        <f t="shared" si="25"/>
        <v>Si</v>
      </c>
      <c r="Q46" s="94">
        <v>5.0</v>
      </c>
      <c r="R46" s="30">
        <v>0.0</v>
      </c>
      <c r="S46" s="30">
        <v>0.0</v>
      </c>
      <c r="T46" s="99">
        <v>0.0</v>
      </c>
      <c r="U46" s="9"/>
      <c r="V46" s="10"/>
      <c r="W46" s="96" t="s">
        <v>85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2">
        <f t="shared" si="22"/>
        <v>44736</v>
      </c>
      <c r="B47" s="93">
        <f t="shared" ref="B47:P47" si="26">B46</f>
        <v>105</v>
      </c>
      <c r="C47" s="74" t="str">
        <f t="shared" si="26"/>
        <v>Azar</v>
      </c>
      <c r="D47" s="74" t="str">
        <f t="shared" si="26"/>
        <v>301 SALMON DEL ATLANTICO (SALMO SALAR) </v>
      </c>
      <c r="E47" s="74" t="str">
        <f t="shared" si="26"/>
        <v>1 ADULTOS</v>
      </c>
      <c r="F47" s="75">
        <f t="shared" si="26"/>
        <v>99652</v>
      </c>
      <c r="G47" s="76">
        <f t="shared" si="26"/>
        <v>3955</v>
      </c>
      <c r="H47" s="77">
        <f t="shared" si="26"/>
        <v>394123.66</v>
      </c>
      <c r="I47" s="78">
        <f t="shared" si="26"/>
        <v>9.2</v>
      </c>
      <c r="J47" s="78" t="str">
        <f t="shared" si="26"/>
        <v>No</v>
      </c>
      <c r="K47" s="78">
        <f t="shared" si="26"/>
        <v>29.2</v>
      </c>
      <c r="L47" s="78">
        <f t="shared" si="26"/>
        <v>9.3</v>
      </c>
      <c r="M47" s="78" t="str">
        <f t="shared" si="26"/>
        <v>No</v>
      </c>
      <c r="N47" s="78" t="str">
        <f t="shared" si="26"/>
        <v>No</v>
      </c>
      <c r="O47" s="78" t="str">
        <f t="shared" si="26"/>
        <v>No</v>
      </c>
      <c r="P47" s="78" t="str">
        <f t="shared" si="26"/>
        <v>Si</v>
      </c>
      <c r="Q47" s="94">
        <v>6.0</v>
      </c>
      <c r="R47" s="30">
        <v>2.0</v>
      </c>
      <c r="S47" s="30">
        <v>1.0</v>
      </c>
      <c r="T47" s="99">
        <v>2.0</v>
      </c>
      <c r="U47" s="9"/>
      <c r="V47" s="10"/>
      <c r="W47" s="96" t="s">
        <v>86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2">
        <f t="shared" si="22"/>
        <v>44736</v>
      </c>
      <c r="B48" s="93">
        <f t="shared" ref="B48:P48" si="27">B47</f>
        <v>105</v>
      </c>
      <c r="C48" s="74" t="str">
        <f t="shared" si="27"/>
        <v>Azar</v>
      </c>
      <c r="D48" s="74" t="str">
        <f t="shared" si="27"/>
        <v>301 SALMON DEL ATLANTICO (SALMO SALAR) </v>
      </c>
      <c r="E48" s="74" t="str">
        <f t="shared" si="27"/>
        <v>1 ADULTOS</v>
      </c>
      <c r="F48" s="75">
        <f t="shared" si="27"/>
        <v>99652</v>
      </c>
      <c r="G48" s="76">
        <f t="shared" si="27"/>
        <v>3955</v>
      </c>
      <c r="H48" s="77">
        <f t="shared" si="27"/>
        <v>394123.66</v>
      </c>
      <c r="I48" s="78">
        <f t="shared" si="27"/>
        <v>9.2</v>
      </c>
      <c r="J48" s="78" t="str">
        <f t="shared" si="27"/>
        <v>No</v>
      </c>
      <c r="K48" s="78">
        <f t="shared" si="27"/>
        <v>29.2</v>
      </c>
      <c r="L48" s="78">
        <f t="shared" si="27"/>
        <v>9.3</v>
      </c>
      <c r="M48" s="78" t="str">
        <f t="shared" si="27"/>
        <v>No</v>
      </c>
      <c r="N48" s="78" t="str">
        <f t="shared" si="27"/>
        <v>No</v>
      </c>
      <c r="O48" s="78" t="str">
        <f t="shared" si="27"/>
        <v>No</v>
      </c>
      <c r="P48" s="78" t="str">
        <f t="shared" si="27"/>
        <v>Si</v>
      </c>
      <c r="Q48" s="94">
        <v>7.0</v>
      </c>
      <c r="R48" s="30">
        <v>1.0</v>
      </c>
      <c r="S48" s="30">
        <v>0.0</v>
      </c>
      <c r="T48" s="99">
        <v>2.0</v>
      </c>
      <c r="U48" s="9"/>
      <c r="V48" s="10"/>
      <c r="W48" s="96" t="s">
        <v>87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2">
        <f t="shared" si="22"/>
        <v>44736</v>
      </c>
      <c r="B49" s="93">
        <f t="shared" ref="B49:P49" si="28">B48</f>
        <v>105</v>
      </c>
      <c r="C49" s="74" t="str">
        <f t="shared" si="28"/>
        <v>Azar</v>
      </c>
      <c r="D49" s="74" t="str">
        <f t="shared" si="28"/>
        <v>301 SALMON DEL ATLANTICO (SALMO SALAR) </v>
      </c>
      <c r="E49" s="74" t="str">
        <f t="shared" si="28"/>
        <v>1 ADULTOS</v>
      </c>
      <c r="F49" s="75">
        <f t="shared" si="28"/>
        <v>99652</v>
      </c>
      <c r="G49" s="76">
        <f t="shared" si="28"/>
        <v>3955</v>
      </c>
      <c r="H49" s="77">
        <f t="shared" si="28"/>
        <v>394123.66</v>
      </c>
      <c r="I49" s="78">
        <f t="shared" si="28"/>
        <v>9.2</v>
      </c>
      <c r="J49" s="78" t="str">
        <f t="shared" si="28"/>
        <v>No</v>
      </c>
      <c r="K49" s="78">
        <f t="shared" si="28"/>
        <v>29.2</v>
      </c>
      <c r="L49" s="78">
        <f t="shared" si="28"/>
        <v>9.3</v>
      </c>
      <c r="M49" s="78" t="str">
        <f t="shared" si="28"/>
        <v>No</v>
      </c>
      <c r="N49" s="78" t="str">
        <f t="shared" si="28"/>
        <v>No</v>
      </c>
      <c r="O49" s="78" t="str">
        <f t="shared" si="28"/>
        <v>No</v>
      </c>
      <c r="P49" s="78" t="str">
        <f t="shared" si="28"/>
        <v>Si</v>
      </c>
      <c r="Q49" s="94">
        <v>8.0</v>
      </c>
      <c r="R49" s="30">
        <v>0.0</v>
      </c>
      <c r="S49" s="30">
        <v>2.0</v>
      </c>
      <c r="T49" s="99">
        <v>0.0</v>
      </c>
      <c r="U49" s="9"/>
      <c r="V49" s="10"/>
      <c r="W49" s="96" t="s">
        <v>88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2">
        <f t="shared" si="22"/>
        <v>44736</v>
      </c>
      <c r="B50" s="93">
        <f t="shared" ref="B50:P50" si="29">B49</f>
        <v>105</v>
      </c>
      <c r="C50" s="74" t="str">
        <f t="shared" si="29"/>
        <v>Azar</v>
      </c>
      <c r="D50" s="74" t="str">
        <f t="shared" si="29"/>
        <v>301 SALMON DEL ATLANTICO (SALMO SALAR) </v>
      </c>
      <c r="E50" s="74" t="str">
        <f t="shared" si="29"/>
        <v>1 ADULTOS</v>
      </c>
      <c r="F50" s="75">
        <f t="shared" si="29"/>
        <v>99652</v>
      </c>
      <c r="G50" s="76">
        <f t="shared" si="29"/>
        <v>3955</v>
      </c>
      <c r="H50" s="77">
        <f t="shared" si="29"/>
        <v>394123.66</v>
      </c>
      <c r="I50" s="78">
        <f t="shared" si="29"/>
        <v>9.2</v>
      </c>
      <c r="J50" s="78" t="str">
        <f t="shared" si="29"/>
        <v>No</v>
      </c>
      <c r="K50" s="78">
        <f t="shared" si="29"/>
        <v>29.2</v>
      </c>
      <c r="L50" s="78">
        <f t="shared" si="29"/>
        <v>9.3</v>
      </c>
      <c r="M50" s="78" t="str">
        <f t="shared" si="29"/>
        <v>No</v>
      </c>
      <c r="N50" s="78" t="str">
        <f t="shared" si="29"/>
        <v>No</v>
      </c>
      <c r="O50" s="78" t="str">
        <f t="shared" si="29"/>
        <v>No</v>
      </c>
      <c r="P50" s="78" t="str">
        <f t="shared" si="29"/>
        <v>Si</v>
      </c>
      <c r="Q50" s="94">
        <v>9.0</v>
      </c>
      <c r="R50" s="30">
        <v>0.0</v>
      </c>
      <c r="S50" s="30">
        <v>0.0</v>
      </c>
      <c r="T50" s="99">
        <v>2.0</v>
      </c>
      <c r="U50" s="9"/>
      <c r="V50" s="10"/>
      <c r="W50" s="96" t="s">
        <v>89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2">
        <f t="shared" si="22"/>
        <v>44736</v>
      </c>
      <c r="B51" s="93">
        <f t="shared" ref="B51:P51" si="30">B50</f>
        <v>105</v>
      </c>
      <c r="C51" s="74" t="str">
        <f t="shared" si="30"/>
        <v>Azar</v>
      </c>
      <c r="D51" s="74" t="str">
        <f t="shared" si="30"/>
        <v>301 SALMON DEL ATLANTICO (SALMO SALAR) </v>
      </c>
      <c r="E51" s="74" t="str">
        <f t="shared" si="30"/>
        <v>1 ADULTOS</v>
      </c>
      <c r="F51" s="75">
        <f t="shared" si="30"/>
        <v>99652</v>
      </c>
      <c r="G51" s="76">
        <f t="shared" si="30"/>
        <v>3955</v>
      </c>
      <c r="H51" s="77">
        <f t="shared" si="30"/>
        <v>394123.66</v>
      </c>
      <c r="I51" s="78">
        <f t="shared" si="30"/>
        <v>9.2</v>
      </c>
      <c r="J51" s="78" t="str">
        <f t="shared" si="30"/>
        <v>No</v>
      </c>
      <c r="K51" s="78">
        <f t="shared" si="30"/>
        <v>29.2</v>
      </c>
      <c r="L51" s="78">
        <f t="shared" si="30"/>
        <v>9.3</v>
      </c>
      <c r="M51" s="78" t="str">
        <f t="shared" si="30"/>
        <v>No</v>
      </c>
      <c r="N51" s="78" t="str">
        <f t="shared" si="30"/>
        <v>No</v>
      </c>
      <c r="O51" s="78" t="str">
        <f t="shared" si="30"/>
        <v>No</v>
      </c>
      <c r="P51" s="78" t="str">
        <f t="shared" si="30"/>
        <v>Si</v>
      </c>
      <c r="Q51" s="94">
        <v>10.0</v>
      </c>
      <c r="R51" s="30">
        <v>2.0</v>
      </c>
      <c r="S51" s="30">
        <v>2.0</v>
      </c>
      <c r="T51" s="99">
        <v>2.0</v>
      </c>
      <c r="U51" s="9"/>
      <c r="V51" s="10"/>
      <c r="W51" s="96" t="s">
        <v>90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44736</v>
      </c>
      <c r="B52" s="73">
        <f t="shared" ref="B52:P52" si="31">B51</f>
        <v>105</v>
      </c>
      <c r="C52" s="82" t="str">
        <f t="shared" si="31"/>
        <v>Azar</v>
      </c>
      <c r="D52" s="82" t="str">
        <f t="shared" si="31"/>
        <v>301 SALMON DEL ATLANTICO (SALMO SALAR) </v>
      </c>
      <c r="E52" s="82" t="str">
        <f t="shared" si="31"/>
        <v>1 ADULTOS</v>
      </c>
      <c r="F52" s="83">
        <f t="shared" si="31"/>
        <v>99652</v>
      </c>
      <c r="G52" s="84">
        <f t="shared" si="31"/>
        <v>3955</v>
      </c>
      <c r="H52" s="85">
        <f t="shared" si="31"/>
        <v>394123.66</v>
      </c>
      <c r="I52" s="86">
        <f t="shared" si="31"/>
        <v>9.2</v>
      </c>
      <c r="J52" s="86" t="str">
        <f t="shared" si="31"/>
        <v>No</v>
      </c>
      <c r="K52" s="86">
        <f t="shared" si="31"/>
        <v>29.2</v>
      </c>
      <c r="L52" s="86">
        <f t="shared" si="31"/>
        <v>9.3</v>
      </c>
      <c r="M52" s="86" t="str">
        <f t="shared" si="31"/>
        <v>No</v>
      </c>
      <c r="N52" s="86" t="str">
        <f t="shared" si="31"/>
        <v>No</v>
      </c>
      <c r="O52" s="86" t="str">
        <f t="shared" si="31"/>
        <v>No</v>
      </c>
      <c r="P52" s="86" t="str">
        <f t="shared" si="31"/>
        <v>Si</v>
      </c>
      <c r="Q52" s="97" t="s">
        <v>69</v>
      </c>
      <c r="R52" s="101">
        <v>0.0</v>
      </c>
      <c r="S52" s="101">
        <v>2.0</v>
      </c>
      <c r="T52" s="102">
        <v>1.0</v>
      </c>
      <c r="U52" s="9"/>
      <c r="V52" s="10"/>
      <c r="W52" s="96" t="s">
        <v>91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6" t="s">
        <v>92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+A18</f>
        <v>44736</v>
      </c>
      <c r="B54" s="62">
        <v>106.0</v>
      </c>
      <c r="C54" s="63" t="s">
        <v>2</v>
      </c>
      <c r="D54" s="64" t="s">
        <v>7</v>
      </c>
      <c r="E54" s="63" t="s">
        <v>65</v>
      </c>
      <c r="F54" s="65">
        <v>99926.0</v>
      </c>
      <c r="G54" s="66">
        <v>3955.0</v>
      </c>
      <c r="H54" s="67">
        <f>+(F54*G54)/1000</f>
        <v>395207.33</v>
      </c>
      <c r="I54" s="68">
        <f>+I42</f>
        <v>9.2</v>
      </c>
      <c r="J54" s="68" t="s">
        <v>38</v>
      </c>
      <c r="K54" s="68">
        <v>29.2</v>
      </c>
      <c r="L54" s="69">
        <v>9.3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92">
        <v>0.0</v>
      </c>
      <c r="U54" s="9"/>
      <c r="V54" s="10"/>
      <c r="W54" s="96" t="s">
        <v>93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2">
        <f t="shared" ref="A55:A64" si="33">IF(A54="","",A54)</f>
        <v>44736</v>
      </c>
      <c r="B55" s="93">
        <f t="shared" ref="B55:P55" si="32">B54</f>
        <v>106</v>
      </c>
      <c r="C55" s="74" t="str">
        <f t="shared" si="32"/>
        <v>Azar</v>
      </c>
      <c r="D55" s="74" t="str">
        <f t="shared" si="32"/>
        <v>301 SALMON DEL ATLANTICO (SALMO SALAR) </v>
      </c>
      <c r="E55" s="74" t="str">
        <f t="shared" si="32"/>
        <v>1 ADULTOS</v>
      </c>
      <c r="F55" s="75">
        <f t="shared" si="32"/>
        <v>99926</v>
      </c>
      <c r="G55" s="76">
        <f t="shared" si="32"/>
        <v>3955</v>
      </c>
      <c r="H55" s="77">
        <f t="shared" si="32"/>
        <v>395207.33</v>
      </c>
      <c r="I55" s="78">
        <f t="shared" si="32"/>
        <v>9.2</v>
      </c>
      <c r="J55" s="78" t="str">
        <f t="shared" si="32"/>
        <v>No</v>
      </c>
      <c r="K55" s="78">
        <f t="shared" si="32"/>
        <v>29.2</v>
      </c>
      <c r="L55" s="78">
        <f t="shared" si="32"/>
        <v>9.3</v>
      </c>
      <c r="M55" s="78" t="str">
        <f t="shared" si="32"/>
        <v>No</v>
      </c>
      <c r="N55" s="78" t="str">
        <f t="shared" si="32"/>
        <v>No</v>
      </c>
      <c r="O55" s="78" t="str">
        <f t="shared" si="32"/>
        <v>No</v>
      </c>
      <c r="P55" s="78" t="str">
        <f t="shared" si="32"/>
        <v>Si</v>
      </c>
      <c r="Q55" s="94">
        <v>2.0</v>
      </c>
      <c r="R55" s="30">
        <v>2.0</v>
      </c>
      <c r="S55" s="30">
        <v>3.0</v>
      </c>
      <c r="T55" s="99">
        <v>2.0</v>
      </c>
      <c r="U55" s="9"/>
      <c r="V55" s="10"/>
      <c r="W55" s="96" t="s">
        <v>94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2">
        <f t="shared" si="33"/>
        <v>44736</v>
      </c>
      <c r="B56" s="93">
        <f t="shared" ref="B56:P56" si="34">B55</f>
        <v>106</v>
      </c>
      <c r="C56" s="74" t="str">
        <f t="shared" si="34"/>
        <v>Azar</v>
      </c>
      <c r="D56" s="74" t="str">
        <f t="shared" si="34"/>
        <v>301 SALMON DEL ATLANTICO (SALMO SALAR) </v>
      </c>
      <c r="E56" s="74" t="str">
        <f t="shared" si="34"/>
        <v>1 ADULTOS</v>
      </c>
      <c r="F56" s="75">
        <f t="shared" si="34"/>
        <v>99926</v>
      </c>
      <c r="G56" s="76">
        <f t="shared" si="34"/>
        <v>3955</v>
      </c>
      <c r="H56" s="77">
        <f t="shared" si="34"/>
        <v>395207.33</v>
      </c>
      <c r="I56" s="78">
        <f t="shared" si="34"/>
        <v>9.2</v>
      </c>
      <c r="J56" s="78" t="str">
        <f t="shared" si="34"/>
        <v>No</v>
      </c>
      <c r="K56" s="78">
        <f t="shared" si="34"/>
        <v>29.2</v>
      </c>
      <c r="L56" s="78">
        <f t="shared" si="34"/>
        <v>9.3</v>
      </c>
      <c r="M56" s="78" t="str">
        <f t="shared" si="34"/>
        <v>No</v>
      </c>
      <c r="N56" s="78" t="str">
        <f t="shared" si="34"/>
        <v>No</v>
      </c>
      <c r="O56" s="78" t="str">
        <f t="shared" si="34"/>
        <v>No</v>
      </c>
      <c r="P56" s="78" t="str">
        <f t="shared" si="34"/>
        <v>Si</v>
      </c>
      <c r="Q56" s="94">
        <v>3.0</v>
      </c>
      <c r="R56" s="30">
        <v>3.0</v>
      </c>
      <c r="S56" s="30">
        <v>2.0</v>
      </c>
      <c r="T56" s="99">
        <v>0.0</v>
      </c>
      <c r="U56" s="9"/>
      <c r="V56" s="10"/>
      <c r="W56" s="96" t="s">
        <v>95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2">
        <f t="shared" si="33"/>
        <v>44736</v>
      </c>
      <c r="B57" s="93">
        <f t="shared" ref="B57:P57" si="35">B56</f>
        <v>106</v>
      </c>
      <c r="C57" s="74" t="str">
        <f t="shared" si="35"/>
        <v>Azar</v>
      </c>
      <c r="D57" s="74" t="str">
        <f t="shared" si="35"/>
        <v>301 SALMON DEL ATLANTICO (SALMO SALAR) </v>
      </c>
      <c r="E57" s="74" t="str">
        <f t="shared" si="35"/>
        <v>1 ADULTOS</v>
      </c>
      <c r="F57" s="75">
        <f t="shared" si="35"/>
        <v>99926</v>
      </c>
      <c r="G57" s="76">
        <f t="shared" si="35"/>
        <v>3955</v>
      </c>
      <c r="H57" s="77">
        <f t="shared" si="35"/>
        <v>395207.33</v>
      </c>
      <c r="I57" s="78">
        <f t="shared" si="35"/>
        <v>9.2</v>
      </c>
      <c r="J57" s="78" t="str">
        <f t="shared" si="35"/>
        <v>No</v>
      </c>
      <c r="K57" s="78">
        <f t="shared" si="35"/>
        <v>29.2</v>
      </c>
      <c r="L57" s="78">
        <f t="shared" si="35"/>
        <v>9.3</v>
      </c>
      <c r="M57" s="78" t="str">
        <f t="shared" si="35"/>
        <v>No</v>
      </c>
      <c r="N57" s="78" t="str">
        <f t="shared" si="35"/>
        <v>No</v>
      </c>
      <c r="O57" s="78" t="str">
        <f t="shared" si="35"/>
        <v>No</v>
      </c>
      <c r="P57" s="78" t="str">
        <f t="shared" si="35"/>
        <v>Si</v>
      </c>
      <c r="Q57" s="94">
        <v>4.0</v>
      </c>
      <c r="R57" s="30">
        <v>0.0</v>
      </c>
      <c r="S57" s="30">
        <v>0.0</v>
      </c>
      <c r="T57" s="99">
        <v>0.0</v>
      </c>
      <c r="U57" s="9"/>
      <c r="V57" s="10"/>
      <c r="W57" s="96" t="s">
        <v>96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2">
        <f t="shared" si="33"/>
        <v>44736</v>
      </c>
      <c r="B58" s="93">
        <f t="shared" ref="B58:P58" si="36">B57</f>
        <v>106</v>
      </c>
      <c r="C58" s="74" t="str">
        <f t="shared" si="36"/>
        <v>Azar</v>
      </c>
      <c r="D58" s="74" t="str">
        <f t="shared" si="36"/>
        <v>301 SALMON DEL ATLANTICO (SALMO SALAR) </v>
      </c>
      <c r="E58" s="74" t="str">
        <f t="shared" si="36"/>
        <v>1 ADULTOS</v>
      </c>
      <c r="F58" s="75">
        <f t="shared" si="36"/>
        <v>99926</v>
      </c>
      <c r="G58" s="76">
        <f t="shared" si="36"/>
        <v>3955</v>
      </c>
      <c r="H58" s="77">
        <f t="shared" si="36"/>
        <v>395207.33</v>
      </c>
      <c r="I58" s="78">
        <f t="shared" si="36"/>
        <v>9.2</v>
      </c>
      <c r="J58" s="78" t="str">
        <f t="shared" si="36"/>
        <v>No</v>
      </c>
      <c r="K58" s="78">
        <f t="shared" si="36"/>
        <v>29.2</v>
      </c>
      <c r="L58" s="78">
        <f t="shared" si="36"/>
        <v>9.3</v>
      </c>
      <c r="M58" s="78" t="str">
        <f t="shared" si="36"/>
        <v>No</v>
      </c>
      <c r="N58" s="78" t="str">
        <f t="shared" si="36"/>
        <v>No</v>
      </c>
      <c r="O58" s="78" t="str">
        <f t="shared" si="36"/>
        <v>No</v>
      </c>
      <c r="P58" s="78" t="str">
        <f t="shared" si="36"/>
        <v>Si</v>
      </c>
      <c r="Q58" s="94">
        <v>5.0</v>
      </c>
      <c r="R58" s="30">
        <v>2.0</v>
      </c>
      <c r="S58" s="30">
        <v>2.0</v>
      </c>
      <c r="T58" s="99">
        <v>1.0</v>
      </c>
      <c r="U58" s="9"/>
      <c r="V58" s="10"/>
      <c r="W58" s="96" t="s">
        <v>31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2">
        <f t="shared" si="33"/>
        <v>44736</v>
      </c>
      <c r="B59" s="93">
        <f t="shared" ref="B59:P59" si="37">B58</f>
        <v>106</v>
      </c>
      <c r="C59" s="74" t="str">
        <f t="shared" si="37"/>
        <v>Azar</v>
      </c>
      <c r="D59" s="74" t="str">
        <f t="shared" si="37"/>
        <v>301 SALMON DEL ATLANTICO (SALMO SALAR) </v>
      </c>
      <c r="E59" s="74" t="str">
        <f t="shared" si="37"/>
        <v>1 ADULTOS</v>
      </c>
      <c r="F59" s="75">
        <f t="shared" si="37"/>
        <v>99926</v>
      </c>
      <c r="G59" s="76">
        <f t="shared" si="37"/>
        <v>3955</v>
      </c>
      <c r="H59" s="77">
        <f t="shared" si="37"/>
        <v>395207.33</v>
      </c>
      <c r="I59" s="78">
        <f t="shared" si="37"/>
        <v>9.2</v>
      </c>
      <c r="J59" s="78" t="str">
        <f t="shared" si="37"/>
        <v>No</v>
      </c>
      <c r="K59" s="78">
        <f t="shared" si="37"/>
        <v>29.2</v>
      </c>
      <c r="L59" s="78">
        <f t="shared" si="37"/>
        <v>9.3</v>
      </c>
      <c r="M59" s="78" t="str">
        <f t="shared" si="37"/>
        <v>No</v>
      </c>
      <c r="N59" s="78" t="str">
        <f t="shared" si="37"/>
        <v>No</v>
      </c>
      <c r="O59" s="78" t="str">
        <f t="shared" si="37"/>
        <v>No</v>
      </c>
      <c r="P59" s="78" t="str">
        <f t="shared" si="37"/>
        <v>Si</v>
      </c>
      <c r="Q59" s="94">
        <v>6.0</v>
      </c>
      <c r="R59" s="30">
        <v>0.0</v>
      </c>
      <c r="S59" s="30">
        <v>0.0</v>
      </c>
      <c r="T59" s="99">
        <v>0.0</v>
      </c>
      <c r="U59" s="9"/>
      <c r="V59" s="10"/>
      <c r="W59" s="96" t="s">
        <v>97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2">
        <f t="shared" si="33"/>
        <v>44736</v>
      </c>
      <c r="B60" s="93">
        <f t="shared" ref="B60:P60" si="38">B59</f>
        <v>106</v>
      </c>
      <c r="C60" s="74" t="str">
        <f t="shared" si="38"/>
        <v>Azar</v>
      </c>
      <c r="D60" s="74" t="str">
        <f t="shared" si="38"/>
        <v>301 SALMON DEL ATLANTICO (SALMO SALAR) </v>
      </c>
      <c r="E60" s="74" t="str">
        <f t="shared" si="38"/>
        <v>1 ADULTOS</v>
      </c>
      <c r="F60" s="75">
        <f t="shared" si="38"/>
        <v>99926</v>
      </c>
      <c r="G60" s="76">
        <f t="shared" si="38"/>
        <v>3955</v>
      </c>
      <c r="H60" s="77">
        <f t="shared" si="38"/>
        <v>395207.33</v>
      </c>
      <c r="I60" s="78">
        <f t="shared" si="38"/>
        <v>9.2</v>
      </c>
      <c r="J60" s="78" t="str">
        <f t="shared" si="38"/>
        <v>No</v>
      </c>
      <c r="K60" s="78">
        <f t="shared" si="38"/>
        <v>29.2</v>
      </c>
      <c r="L60" s="78">
        <f t="shared" si="38"/>
        <v>9.3</v>
      </c>
      <c r="M60" s="78" t="str">
        <f t="shared" si="38"/>
        <v>No</v>
      </c>
      <c r="N60" s="78" t="str">
        <f t="shared" si="38"/>
        <v>No</v>
      </c>
      <c r="O60" s="78" t="str">
        <f t="shared" si="38"/>
        <v>No</v>
      </c>
      <c r="P60" s="78" t="str">
        <f t="shared" si="38"/>
        <v>Si</v>
      </c>
      <c r="Q60" s="94">
        <v>7.0</v>
      </c>
      <c r="R60" s="30">
        <v>2.0</v>
      </c>
      <c r="S60" s="30">
        <v>0.0</v>
      </c>
      <c r="T60" s="99">
        <v>1.0</v>
      </c>
      <c r="U60" s="9"/>
      <c r="V60" s="10"/>
      <c r="W60" s="96" t="s">
        <v>98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2">
        <f t="shared" si="33"/>
        <v>44736</v>
      </c>
      <c r="B61" s="93">
        <f t="shared" ref="B61:P61" si="39">B60</f>
        <v>106</v>
      </c>
      <c r="C61" s="74" t="str">
        <f t="shared" si="39"/>
        <v>Azar</v>
      </c>
      <c r="D61" s="74" t="str">
        <f t="shared" si="39"/>
        <v>301 SALMON DEL ATLANTICO (SALMO SALAR) </v>
      </c>
      <c r="E61" s="74" t="str">
        <f t="shared" si="39"/>
        <v>1 ADULTOS</v>
      </c>
      <c r="F61" s="75">
        <f t="shared" si="39"/>
        <v>99926</v>
      </c>
      <c r="G61" s="76">
        <f t="shared" si="39"/>
        <v>3955</v>
      </c>
      <c r="H61" s="77">
        <f t="shared" si="39"/>
        <v>395207.33</v>
      </c>
      <c r="I61" s="78">
        <f t="shared" si="39"/>
        <v>9.2</v>
      </c>
      <c r="J61" s="78" t="str">
        <f t="shared" si="39"/>
        <v>No</v>
      </c>
      <c r="K61" s="78">
        <f t="shared" si="39"/>
        <v>29.2</v>
      </c>
      <c r="L61" s="78">
        <f t="shared" si="39"/>
        <v>9.3</v>
      </c>
      <c r="M61" s="78" t="str">
        <f t="shared" si="39"/>
        <v>No</v>
      </c>
      <c r="N61" s="78" t="str">
        <f t="shared" si="39"/>
        <v>No</v>
      </c>
      <c r="O61" s="78" t="str">
        <f t="shared" si="39"/>
        <v>No</v>
      </c>
      <c r="P61" s="78" t="str">
        <f t="shared" si="39"/>
        <v>Si</v>
      </c>
      <c r="Q61" s="94">
        <v>8.0</v>
      </c>
      <c r="R61" s="30">
        <v>0.0</v>
      </c>
      <c r="S61" s="30">
        <v>0.0</v>
      </c>
      <c r="T61" s="99">
        <v>0.0</v>
      </c>
      <c r="U61" s="9"/>
      <c r="V61" s="10"/>
      <c r="W61" s="96" t="s">
        <v>99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2">
        <f t="shared" si="33"/>
        <v>44736</v>
      </c>
      <c r="B62" s="93">
        <f t="shared" ref="B62:P62" si="40">B61</f>
        <v>106</v>
      </c>
      <c r="C62" s="74" t="str">
        <f t="shared" si="40"/>
        <v>Azar</v>
      </c>
      <c r="D62" s="74" t="str">
        <f t="shared" si="40"/>
        <v>301 SALMON DEL ATLANTICO (SALMO SALAR) </v>
      </c>
      <c r="E62" s="74" t="str">
        <f t="shared" si="40"/>
        <v>1 ADULTOS</v>
      </c>
      <c r="F62" s="75">
        <f t="shared" si="40"/>
        <v>99926</v>
      </c>
      <c r="G62" s="76">
        <f t="shared" si="40"/>
        <v>3955</v>
      </c>
      <c r="H62" s="77">
        <f t="shared" si="40"/>
        <v>395207.33</v>
      </c>
      <c r="I62" s="78">
        <f t="shared" si="40"/>
        <v>9.2</v>
      </c>
      <c r="J62" s="78" t="str">
        <f t="shared" si="40"/>
        <v>No</v>
      </c>
      <c r="K62" s="78">
        <f t="shared" si="40"/>
        <v>29.2</v>
      </c>
      <c r="L62" s="78">
        <f t="shared" si="40"/>
        <v>9.3</v>
      </c>
      <c r="M62" s="78" t="str">
        <f t="shared" si="40"/>
        <v>No</v>
      </c>
      <c r="N62" s="78" t="str">
        <f t="shared" si="40"/>
        <v>No</v>
      </c>
      <c r="O62" s="78" t="str">
        <f t="shared" si="40"/>
        <v>No</v>
      </c>
      <c r="P62" s="78" t="str">
        <f t="shared" si="40"/>
        <v>Si</v>
      </c>
      <c r="Q62" s="94">
        <v>9.0</v>
      </c>
      <c r="R62" s="30">
        <v>0.0</v>
      </c>
      <c r="S62" s="30">
        <v>3.0</v>
      </c>
      <c r="T62" s="99">
        <v>0.0</v>
      </c>
      <c r="U62" s="9"/>
      <c r="V62" s="10"/>
      <c r="W62" s="96" t="s">
        <v>100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2">
        <f t="shared" si="33"/>
        <v>44736</v>
      </c>
      <c r="B63" s="93">
        <f t="shared" ref="B63:P63" si="41">B62</f>
        <v>106</v>
      </c>
      <c r="C63" s="74" t="str">
        <f t="shared" si="41"/>
        <v>Azar</v>
      </c>
      <c r="D63" s="74" t="str">
        <f t="shared" si="41"/>
        <v>301 SALMON DEL ATLANTICO (SALMO SALAR) </v>
      </c>
      <c r="E63" s="74" t="str">
        <f t="shared" si="41"/>
        <v>1 ADULTOS</v>
      </c>
      <c r="F63" s="75">
        <f t="shared" si="41"/>
        <v>99926</v>
      </c>
      <c r="G63" s="76">
        <f t="shared" si="41"/>
        <v>3955</v>
      </c>
      <c r="H63" s="77">
        <f t="shared" si="41"/>
        <v>395207.33</v>
      </c>
      <c r="I63" s="78">
        <f t="shared" si="41"/>
        <v>9.2</v>
      </c>
      <c r="J63" s="78" t="str">
        <f t="shared" si="41"/>
        <v>No</v>
      </c>
      <c r="K63" s="78">
        <f t="shared" si="41"/>
        <v>29.2</v>
      </c>
      <c r="L63" s="78">
        <f t="shared" si="41"/>
        <v>9.3</v>
      </c>
      <c r="M63" s="78" t="str">
        <f t="shared" si="41"/>
        <v>No</v>
      </c>
      <c r="N63" s="78" t="str">
        <f t="shared" si="41"/>
        <v>No</v>
      </c>
      <c r="O63" s="78" t="str">
        <f t="shared" si="41"/>
        <v>No</v>
      </c>
      <c r="P63" s="78" t="str">
        <f t="shared" si="41"/>
        <v>Si</v>
      </c>
      <c r="Q63" s="94">
        <v>10.0</v>
      </c>
      <c r="R63" s="30">
        <v>2.0</v>
      </c>
      <c r="S63" s="30">
        <v>0.0</v>
      </c>
      <c r="T63" s="99">
        <v>0.0</v>
      </c>
      <c r="U63" s="9"/>
      <c r="V63" s="10"/>
      <c r="W63" s="96" t="s">
        <v>101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44736</v>
      </c>
      <c r="B64" s="73">
        <f t="shared" ref="B64:P64" si="42">B63</f>
        <v>106</v>
      </c>
      <c r="C64" s="82" t="str">
        <f t="shared" si="42"/>
        <v>Azar</v>
      </c>
      <c r="D64" s="82" t="str">
        <f t="shared" si="42"/>
        <v>301 SALMON DEL ATLANTICO (SALMO SALAR) </v>
      </c>
      <c r="E64" s="82" t="str">
        <f t="shared" si="42"/>
        <v>1 ADULTOS</v>
      </c>
      <c r="F64" s="83">
        <f t="shared" si="42"/>
        <v>99926</v>
      </c>
      <c r="G64" s="84">
        <f t="shared" si="42"/>
        <v>3955</v>
      </c>
      <c r="H64" s="85">
        <f t="shared" si="42"/>
        <v>395207.33</v>
      </c>
      <c r="I64" s="86">
        <f t="shared" si="42"/>
        <v>9.2</v>
      </c>
      <c r="J64" s="86" t="str">
        <f t="shared" si="42"/>
        <v>No</v>
      </c>
      <c r="K64" s="86">
        <f t="shared" si="42"/>
        <v>29.2</v>
      </c>
      <c r="L64" s="86">
        <f t="shared" si="42"/>
        <v>9.3</v>
      </c>
      <c r="M64" s="86" t="str">
        <f t="shared" si="42"/>
        <v>No</v>
      </c>
      <c r="N64" s="86" t="str">
        <f t="shared" si="42"/>
        <v>No</v>
      </c>
      <c r="O64" s="86" t="str">
        <f t="shared" si="42"/>
        <v>No</v>
      </c>
      <c r="P64" s="86" t="str">
        <f t="shared" si="42"/>
        <v>Si</v>
      </c>
      <c r="Q64" s="97" t="s">
        <v>69</v>
      </c>
      <c r="R64" s="101">
        <v>1.0</v>
      </c>
      <c r="S64" s="101">
        <v>1.0</v>
      </c>
      <c r="T64" s="102">
        <v>2.0</v>
      </c>
      <c r="U64" s="9"/>
      <c r="V64" s="10"/>
      <c r="W64" s="96" t="s">
        <v>102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6" t="s">
        <v>103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f>+A18</f>
        <v>44736</v>
      </c>
      <c r="B66" s="62">
        <v>107.0</v>
      </c>
      <c r="C66" s="63" t="s">
        <v>2</v>
      </c>
      <c r="D66" s="64" t="s">
        <v>7</v>
      </c>
      <c r="E66" s="63" t="s">
        <v>65</v>
      </c>
      <c r="F66" s="63">
        <v>90641.0</v>
      </c>
      <c r="G66" s="63">
        <v>2705.0</v>
      </c>
      <c r="H66" s="67">
        <f>+(F66*G66)/1000</f>
        <v>245183.905</v>
      </c>
      <c r="I66" s="68">
        <f>+I54</f>
        <v>9.2</v>
      </c>
      <c r="J66" s="68" t="s">
        <v>38</v>
      </c>
      <c r="K66" s="68">
        <v>29.2</v>
      </c>
      <c r="L66" s="69">
        <v>5.8</v>
      </c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>
        <v>0.0</v>
      </c>
      <c r="S66" s="71">
        <v>0.0</v>
      </c>
      <c r="T66" s="92">
        <v>0.0</v>
      </c>
      <c r="U66" s="9"/>
      <c r="V66" s="10"/>
      <c r="W66" s="96" t="s">
        <v>104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2">
        <f t="shared" ref="A67:A76" si="44">IF(A66="","",A66)</f>
        <v>44736</v>
      </c>
      <c r="B67" s="93">
        <f t="shared" ref="B67:P67" si="43">B66</f>
        <v>107</v>
      </c>
      <c r="C67" s="74" t="str">
        <f t="shared" si="43"/>
        <v>Azar</v>
      </c>
      <c r="D67" s="74" t="str">
        <f t="shared" si="43"/>
        <v>301 SALMON DEL ATLANTICO (SALMO SALAR) </v>
      </c>
      <c r="E67" s="74" t="str">
        <f t="shared" si="43"/>
        <v>1 ADULTOS</v>
      </c>
      <c r="F67" s="93">
        <f t="shared" si="43"/>
        <v>90641</v>
      </c>
      <c r="G67" s="78">
        <f t="shared" si="43"/>
        <v>2705</v>
      </c>
      <c r="H67" s="77">
        <f t="shared" si="43"/>
        <v>245183.905</v>
      </c>
      <c r="I67" s="78">
        <f t="shared" si="43"/>
        <v>9.2</v>
      </c>
      <c r="J67" s="78" t="str">
        <f t="shared" si="43"/>
        <v>No</v>
      </c>
      <c r="K67" s="78">
        <f t="shared" si="43"/>
        <v>29.2</v>
      </c>
      <c r="L67" s="78">
        <f t="shared" si="43"/>
        <v>5.8</v>
      </c>
      <c r="M67" s="78" t="str">
        <f t="shared" si="43"/>
        <v>No</v>
      </c>
      <c r="N67" s="78" t="str">
        <f t="shared" si="43"/>
        <v>No</v>
      </c>
      <c r="O67" s="78" t="str">
        <f t="shared" si="43"/>
        <v>No</v>
      </c>
      <c r="P67" s="78" t="str">
        <f t="shared" si="43"/>
        <v>Si</v>
      </c>
      <c r="Q67" s="94">
        <v>2.0</v>
      </c>
      <c r="R67" s="30">
        <v>0.0</v>
      </c>
      <c r="S67" s="30">
        <v>0.0</v>
      </c>
      <c r="T67" s="99">
        <v>0.0</v>
      </c>
      <c r="U67" s="9"/>
      <c r="V67" s="10"/>
      <c r="W67" s="96" t="s">
        <v>105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2">
        <f t="shared" si="44"/>
        <v>44736</v>
      </c>
      <c r="B68" s="93">
        <f t="shared" ref="B68:P68" si="45">B67</f>
        <v>107</v>
      </c>
      <c r="C68" s="74" t="str">
        <f t="shared" si="45"/>
        <v>Azar</v>
      </c>
      <c r="D68" s="74" t="str">
        <f t="shared" si="45"/>
        <v>301 SALMON DEL ATLANTICO (SALMO SALAR) </v>
      </c>
      <c r="E68" s="74" t="str">
        <f t="shared" si="45"/>
        <v>1 ADULTOS</v>
      </c>
      <c r="F68" s="93">
        <f t="shared" si="45"/>
        <v>90641</v>
      </c>
      <c r="G68" s="78">
        <f t="shared" si="45"/>
        <v>2705</v>
      </c>
      <c r="H68" s="77">
        <f t="shared" si="45"/>
        <v>245183.905</v>
      </c>
      <c r="I68" s="78">
        <f t="shared" si="45"/>
        <v>9.2</v>
      </c>
      <c r="J68" s="78" t="str">
        <f t="shared" si="45"/>
        <v>No</v>
      </c>
      <c r="K68" s="78">
        <f t="shared" si="45"/>
        <v>29.2</v>
      </c>
      <c r="L68" s="78">
        <f t="shared" si="45"/>
        <v>5.8</v>
      </c>
      <c r="M68" s="78" t="str">
        <f t="shared" si="45"/>
        <v>No</v>
      </c>
      <c r="N68" s="78" t="str">
        <f t="shared" si="45"/>
        <v>No</v>
      </c>
      <c r="O68" s="78" t="str">
        <f t="shared" si="45"/>
        <v>No</v>
      </c>
      <c r="P68" s="78" t="str">
        <f t="shared" si="45"/>
        <v>Si</v>
      </c>
      <c r="Q68" s="94">
        <v>3.0</v>
      </c>
      <c r="R68" s="30">
        <v>2.0</v>
      </c>
      <c r="S68" s="30">
        <v>2.0</v>
      </c>
      <c r="T68" s="99">
        <v>2.0</v>
      </c>
      <c r="U68" s="9"/>
      <c r="V68" s="10"/>
      <c r="W68" s="96" t="s">
        <v>106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2">
        <f t="shared" si="44"/>
        <v>44736</v>
      </c>
      <c r="B69" s="93">
        <f t="shared" ref="B69:P69" si="46">B68</f>
        <v>107</v>
      </c>
      <c r="C69" s="74" t="str">
        <f t="shared" si="46"/>
        <v>Azar</v>
      </c>
      <c r="D69" s="74" t="str">
        <f t="shared" si="46"/>
        <v>301 SALMON DEL ATLANTICO (SALMO SALAR) </v>
      </c>
      <c r="E69" s="74" t="str">
        <f t="shared" si="46"/>
        <v>1 ADULTOS</v>
      </c>
      <c r="F69" s="93">
        <f t="shared" si="46"/>
        <v>90641</v>
      </c>
      <c r="G69" s="78">
        <f t="shared" si="46"/>
        <v>2705</v>
      </c>
      <c r="H69" s="77">
        <f t="shared" si="46"/>
        <v>245183.905</v>
      </c>
      <c r="I69" s="78">
        <f t="shared" si="46"/>
        <v>9.2</v>
      </c>
      <c r="J69" s="78" t="str">
        <f t="shared" si="46"/>
        <v>No</v>
      </c>
      <c r="K69" s="78">
        <f t="shared" si="46"/>
        <v>29.2</v>
      </c>
      <c r="L69" s="78">
        <f t="shared" si="46"/>
        <v>5.8</v>
      </c>
      <c r="M69" s="78" t="str">
        <f t="shared" si="46"/>
        <v>No</v>
      </c>
      <c r="N69" s="78" t="str">
        <f t="shared" si="46"/>
        <v>No</v>
      </c>
      <c r="O69" s="78" t="str">
        <f t="shared" si="46"/>
        <v>No</v>
      </c>
      <c r="P69" s="78" t="str">
        <f t="shared" si="46"/>
        <v>Si</v>
      </c>
      <c r="Q69" s="94">
        <v>4.0</v>
      </c>
      <c r="R69" s="30">
        <v>0.0</v>
      </c>
      <c r="S69" s="30">
        <v>0.0</v>
      </c>
      <c r="T69" s="99">
        <v>0.0</v>
      </c>
      <c r="U69" s="9"/>
      <c r="V69" s="10"/>
      <c r="W69" s="96" t="s">
        <v>107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2">
        <f t="shared" si="44"/>
        <v>44736</v>
      </c>
      <c r="B70" s="93">
        <f t="shared" ref="B70:P70" si="47">B69</f>
        <v>107</v>
      </c>
      <c r="C70" s="74" t="str">
        <f t="shared" si="47"/>
        <v>Azar</v>
      </c>
      <c r="D70" s="74" t="str">
        <f t="shared" si="47"/>
        <v>301 SALMON DEL ATLANTICO (SALMO SALAR) </v>
      </c>
      <c r="E70" s="74" t="str">
        <f t="shared" si="47"/>
        <v>1 ADULTOS</v>
      </c>
      <c r="F70" s="93">
        <f t="shared" si="47"/>
        <v>90641</v>
      </c>
      <c r="G70" s="78">
        <f t="shared" si="47"/>
        <v>2705</v>
      </c>
      <c r="H70" s="77">
        <f t="shared" si="47"/>
        <v>245183.905</v>
      </c>
      <c r="I70" s="78">
        <f t="shared" si="47"/>
        <v>9.2</v>
      </c>
      <c r="J70" s="78" t="str">
        <f t="shared" si="47"/>
        <v>No</v>
      </c>
      <c r="K70" s="78">
        <f t="shared" si="47"/>
        <v>29.2</v>
      </c>
      <c r="L70" s="78">
        <f t="shared" si="47"/>
        <v>5.8</v>
      </c>
      <c r="M70" s="78" t="str">
        <f t="shared" si="47"/>
        <v>No</v>
      </c>
      <c r="N70" s="78" t="str">
        <f t="shared" si="47"/>
        <v>No</v>
      </c>
      <c r="O70" s="78" t="str">
        <f t="shared" si="47"/>
        <v>No</v>
      </c>
      <c r="P70" s="78" t="str">
        <f t="shared" si="47"/>
        <v>Si</v>
      </c>
      <c r="Q70" s="94">
        <v>5.0</v>
      </c>
      <c r="R70" s="30">
        <v>0.0</v>
      </c>
      <c r="S70" s="30">
        <v>0.0</v>
      </c>
      <c r="T70" s="99">
        <v>2.0</v>
      </c>
      <c r="U70" s="9"/>
      <c r="V70" s="10"/>
      <c r="W70" s="96" t="s">
        <v>108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2">
        <f t="shared" si="44"/>
        <v>44736</v>
      </c>
      <c r="B71" s="93">
        <f t="shared" ref="B71:P71" si="48">B70</f>
        <v>107</v>
      </c>
      <c r="C71" s="74" t="str">
        <f t="shared" si="48"/>
        <v>Azar</v>
      </c>
      <c r="D71" s="74" t="str">
        <f t="shared" si="48"/>
        <v>301 SALMON DEL ATLANTICO (SALMO SALAR) </v>
      </c>
      <c r="E71" s="74" t="str">
        <f t="shared" si="48"/>
        <v>1 ADULTOS</v>
      </c>
      <c r="F71" s="93">
        <f t="shared" si="48"/>
        <v>90641</v>
      </c>
      <c r="G71" s="78">
        <f t="shared" si="48"/>
        <v>2705</v>
      </c>
      <c r="H71" s="77">
        <f t="shared" si="48"/>
        <v>245183.905</v>
      </c>
      <c r="I71" s="78">
        <f t="shared" si="48"/>
        <v>9.2</v>
      </c>
      <c r="J71" s="78" t="str">
        <f t="shared" si="48"/>
        <v>No</v>
      </c>
      <c r="K71" s="78">
        <f t="shared" si="48"/>
        <v>29.2</v>
      </c>
      <c r="L71" s="78">
        <f t="shared" si="48"/>
        <v>5.8</v>
      </c>
      <c r="M71" s="78" t="str">
        <f t="shared" si="48"/>
        <v>No</v>
      </c>
      <c r="N71" s="78" t="str">
        <f t="shared" si="48"/>
        <v>No</v>
      </c>
      <c r="O71" s="78" t="str">
        <f t="shared" si="48"/>
        <v>No</v>
      </c>
      <c r="P71" s="78" t="str">
        <f t="shared" si="48"/>
        <v>Si</v>
      </c>
      <c r="Q71" s="94">
        <v>6.0</v>
      </c>
      <c r="R71" s="30">
        <v>3.0</v>
      </c>
      <c r="S71" s="30">
        <v>2.0</v>
      </c>
      <c r="T71" s="99">
        <v>2.0</v>
      </c>
      <c r="U71" s="9"/>
      <c r="V71" s="10"/>
      <c r="W71" s="96" t="s">
        <v>109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2">
        <f t="shared" si="44"/>
        <v>44736</v>
      </c>
      <c r="B72" s="93">
        <f t="shared" ref="B72:P72" si="49">B71</f>
        <v>107</v>
      </c>
      <c r="C72" s="74" t="str">
        <f t="shared" si="49"/>
        <v>Azar</v>
      </c>
      <c r="D72" s="74" t="str">
        <f t="shared" si="49"/>
        <v>301 SALMON DEL ATLANTICO (SALMO SALAR) </v>
      </c>
      <c r="E72" s="74" t="str">
        <f t="shared" si="49"/>
        <v>1 ADULTOS</v>
      </c>
      <c r="F72" s="93">
        <f t="shared" si="49"/>
        <v>90641</v>
      </c>
      <c r="G72" s="78">
        <f t="shared" si="49"/>
        <v>2705</v>
      </c>
      <c r="H72" s="77">
        <f t="shared" si="49"/>
        <v>245183.905</v>
      </c>
      <c r="I72" s="78">
        <f t="shared" si="49"/>
        <v>9.2</v>
      </c>
      <c r="J72" s="78" t="str">
        <f t="shared" si="49"/>
        <v>No</v>
      </c>
      <c r="K72" s="78">
        <f t="shared" si="49"/>
        <v>29.2</v>
      </c>
      <c r="L72" s="78">
        <f t="shared" si="49"/>
        <v>5.8</v>
      </c>
      <c r="M72" s="78" t="str">
        <f t="shared" si="49"/>
        <v>No</v>
      </c>
      <c r="N72" s="78" t="str">
        <f t="shared" si="49"/>
        <v>No</v>
      </c>
      <c r="O72" s="78" t="str">
        <f t="shared" si="49"/>
        <v>No</v>
      </c>
      <c r="P72" s="78" t="str">
        <f t="shared" si="49"/>
        <v>Si</v>
      </c>
      <c r="Q72" s="94">
        <v>7.0</v>
      </c>
      <c r="R72" s="30">
        <v>2.0</v>
      </c>
      <c r="S72" s="30">
        <v>2.0</v>
      </c>
      <c r="T72" s="99">
        <v>2.0</v>
      </c>
      <c r="U72" s="9"/>
      <c r="V72" s="10"/>
      <c r="W72" s="96" t="s">
        <v>110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2">
        <f t="shared" si="44"/>
        <v>44736</v>
      </c>
      <c r="B73" s="93">
        <f t="shared" ref="B73:P73" si="50">B72</f>
        <v>107</v>
      </c>
      <c r="C73" s="74" t="str">
        <f t="shared" si="50"/>
        <v>Azar</v>
      </c>
      <c r="D73" s="74" t="str">
        <f t="shared" si="50"/>
        <v>301 SALMON DEL ATLANTICO (SALMO SALAR) </v>
      </c>
      <c r="E73" s="74" t="str">
        <f t="shared" si="50"/>
        <v>1 ADULTOS</v>
      </c>
      <c r="F73" s="93">
        <f t="shared" si="50"/>
        <v>90641</v>
      </c>
      <c r="G73" s="78">
        <f t="shared" si="50"/>
        <v>2705</v>
      </c>
      <c r="H73" s="77">
        <f t="shared" si="50"/>
        <v>245183.905</v>
      </c>
      <c r="I73" s="78">
        <f t="shared" si="50"/>
        <v>9.2</v>
      </c>
      <c r="J73" s="78" t="str">
        <f t="shared" si="50"/>
        <v>No</v>
      </c>
      <c r="K73" s="78">
        <f t="shared" si="50"/>
        <v>29.2</v>
      </c>
      <c r="L73" s="78">
        <f t="shared" si="50"/>
        <v>5.8</v>
      </c>
      <c r="M73" s="78" t="str">
        <f t="shared" si="50"/>
        <v>No</v>
      </c>
      <c r="N73" s="78" t="str">
        <f t="shared" si="50"/>
        <v>No</v>
      </c>
      <c r="O73" s="78" t="str">
        <f t="shared" si="50"/>
        <v>No</v>
      </c>
      <c r="P73" s="78" t="str">
        <f t="shared" si="50"/>
        <v>Si</v>
      </c>
      <c r="Q73" s="94">
        <v>8.0</v>
      </c>
      <c r="R73" s="30">
        <v>1.0</v>
      </c>
      <c r="S73" s="30">
        <v>0.0</v>
      </c>
      <c r="T73" s="99">
        <v>2.0</v>
      </c>
      <c r="U73" s="9"/>
      <c r="V73" s="10"/>
      <c r="W73" s="96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2">
        <f t="shared" si="44"/>
        <v>44736</v>
      </c>
      <c r="B74" s="93">
        <f t="shared" ref="B74:P74" si="51">B73</f>
        <v>107</v>
      </c>
      <c r="C74" s="74" t="str">
        <f t="shared" si="51"/>
        <v>Azar</v>
      </c>
      <c r="D74" s="74" t="str">
        <f t="shared" si="51"/>
        <v>301 SALMON DEL ATLANTICO (SALMO SALAR) </v>
      </c>
      <c r="E74" s="74" t="str">
        <f t="shared" si="51"/>
        <v>1 ADULTOS</v>
      </c>
      <c r="F74" s="93">
        <f t="shared" si="51"/>
        <v>90641</v>
      </c>
      <c r="G74" s="78">
        <f t="shared" si="51"/>
        <v>2705</v>
      </c>
      <c r="H74" s="77">
        <f t="shared" si="51"/>
        <v>245183.905</v>
      </c>
      <c r="I74" s="78">
        <f t="shared" si="51"/>
        <v>9.2</v>
      </c>
      <c r="J74" s="78" t="str">
        <f t="shared" si="51"/>
        <v>No</v>
      </c>
      <c r="K74" s="78">
        <f t="shared" si="51"/>
        <v>29.2</v>
      </c>
      <c r="L74" s="78">
        <f t="shared" si="51"/>
        <v>5.8</v>
      </c>
      <c r="M74" s="78" t="str">
        <f t="shared" si="51"/>
        <v>No</v>
      </c>
      <c r="N74" s="78" t="str">
        <f t="shared" si="51"/>
        <v>No</v>
      </c>
      <c r="O74" s="78" t="str">
        <f t="shared" si="51"/>
        <v>No</v>
      </c>
      <c r="P74" s="78" t="str">
        <f t="shared" si="51"/>
        <v>Si</v>
      </c>
      <c r="Q74" s="94">
        <v>9.0</v>
      </c>
      <c r="R74" s="30">
        <v>0.0</v>
      </c>
      <c r="S74" s="30">
        <v>0.0</v>
      </c>
      <c r="T74" s="99">
        <v>0.0</v>
      </c>
      <c r="U74" s="9"/>
      <c r="V74" s="10"/>
      <c r="W74" s="96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2">
        <f t="shared" si="44"/>
        <v>44736</v>
      </c>
      <c r="B75" s="93">
        <f t="shared" ref="B75:P75" si="52">B74</f>
        <v>107</v>
      </c>
      <c r="C75" s="74" t="str">
        <f t="shared" si="52"/>
        <v>Azar</v>
      </c>
      <c r="D75" s="74" t="str">
        <f t="shared" si="52"/>
        <v>301 SALMON DEL ATLANTICO (SALMO SALAR) </v>
      </c>
      <c r="E75" s="74" t="str">
        <f t="shared" si="52"/>
        <v>1 ADULTOS</v>
      </c>
      <c r="F75" s="93">
        <f t="shared" si="52"/>
        <v>90641</v>
      </c>
      <c r="G75" s="78">
        <f t="shared" si="52"/>
        <v>2705</v>
      </c>
      <c r="H75" s="77">
        <f t="shared" si="52"/>
        <v>245183.905</v>
      </c>
      <c r="I75" s="78">
        <f t="shared" si="52"/>
        <v>9.2</v>
      </c>
      <c r="J75" s="78" t="str">
        <f t="shared" si="52"/>
        <v>No</v>
      </c>
      <c r="K75" s="78">
        <f t="shared" si="52"/>
        <v>29.2</v>
      </c>
      <c r="L75" s="78">
        <f t="shared" si="52"/>
        <v>5.8</v>
      </c>
      <c r="M75" s="78" t="str">
        <f t="shared" si="52"/>
        <v>No</v>
      </c>
      <c r="N75" s="78" t="str">
        <f t="shared" si="52"/>
        <v>No</v>
      </c>
      <c r="O75" s="78" t="str">
        <f t="shared" si="52"/>
        <v>No</v>
      </c>
      <c r="P75" s="78" t="str">
        <f t="shared" si="52"/>
        <v>Si</v>
      </c>
      <c r="Q75" s="94">
        <v>10.0</v>
      </c>
      <c r="R75" s="30">
        <v>0.0</v>
      </c>
      <c r="S75" s="30">
        <v>0.0</v>
      </c>
      <c r="T75" s="99">
        <v>0.0</v>
      </c>
      <c r="U75" s="9"/>
      <c r="V75" s="10"/>
      <c r="W75" s="96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44736</v>
      </c>
      <c r="B76" s="73">
        <f t="shared" ref="B76:P76" si="53">B75</f>
        <v>107</v>
      </c>
      <c r="C76" s="82" t="str">
        <f t="shared" si="53"/>
        <v>Azar</v>
      </c>
      <c r="D76" s="82" t="str">
        <f t="shared" si="53"/>
        <v>301 SALMON DEL ATLANTICO (SALMO SALAR) </v>
      </c>
      <c r="E76" s="82" t="str">
        <f t="shared" si="53"/>
        <v>1 ADULTOS</v>
      </c>
      <c r="F76" s="73">
        <f t="shared" si="53"/>
        <v>90641</v>
      </c>
      <c r="G76" s="86">
        <f t="shared" si="53"/>
        <v>2705</v>
      </c>
      <c r="H76" s="85">
        <f t="shared" si="53"/>
        <v>245183.905</v>
      </c>
      <c r="I76" s="86">
        <f t="shared" si="53"/>
        <v>9.2</v>
      </c>
      <c r="J76" s="86" t="str">
        <f t="shared" si="53"/>
        <v>No</v>
      </c>
      <c r="K76" s="86">
        <f t="shared" si="53"/>
        <v>29.2</v>
      </c>
      <c r="L76" s="86">
        <f t="shared" si="53"/>
        <v>5.8</v>
      </c>
      <c r="M76" s="86" t="str">
        <f t="shared" si="53"/>
        <v>No</v>
      </c>
      <c r="N76" s="86" t="str">
        <f t="shared" si="53"/>
        <v>No</v>
      </c>
      <c r="O76" s="86" t="str">
        <f t="shared" si="53"/>
        <v>No</v>
      </c>
      <c r="P76" s="86" t="str">
        <f t="shared" si="53"/>
        <v>Si</v>
      </c>
      <c r="Q76" s="97" t="s">
        <v>69</v>
      </c>
      <c r="R76" s="101">
        <v>0.0</v>
      </c>
      <c r="S76" s="101">
        <v>1.0</v>
      </c>
      <c r="T76" s="102">
        <v>2.0</v>
      </c>
      <c r="U76" s="9"/>
      <c r="V76" s="10"/>
      <c r="W76" s="96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6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v>44736.0</v>
      </c>
      <c r="B78" s="62">
        <v>108.0</v>
      </c>
      <c r="C78" s="63" t="s">
        <v>2</v>
      </c>
      <c r="D78" s="64" t="s">
        <v>7</v>
      </c>
      <c r="E78" s="63" t="s">
        <v>65</v>
      </c>
      <c r="F78" s="63">
        <v>93784.0</v>
      </c>
      <c r="G78" s="63">
        <v>3624.0</v>
      </c>
      <c r="H78" s="67">
        <f>+(F78*G78)/1000</f>
        <v>339873.216</v>
      </c>
      <c r="I78" s="68">
        <v>9.2</v>
      </c>
      <c r="J78" s="68" t="s">
        <v>38</v>
      </c>
      <c r="K78" s="68">
        <v>29.2</v>
      </c>
      <c r="L78" s="69">
        <v>8.0</v>
      </c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>
        <v>0.0</v>
      </c>
      <c r="S78" s="71">
        <v>1.0</v>
      </c>
      <c r="T78" s="92">
        <v>1.0</v>
      </c>
      <c r="U78" s="9"/>
      <c r="V78" s="10"/>
      <c r="W78" s="96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44736</v>
      </c>
      <c r="B79" s="93">
        <f t="shared" ref="B79:P79" si="54">B78</f>
        <v>108</v>
      </c>
      <c r="C79" s="74" t="str">
        <f t="shared" si="54"/>
        <v>Azar</v>
      </c>
      <c r="D79" s="74" t="str">
        <f t="shared" si="54"/>
        <v>301 SALMON DEL ATLANTICO (SALMO SALAR) </v>
      </c>
      <c r="E79" s="74" t="str">
        <f t="shared" si="54"/>
        <v>1 ADULTOS</v>
      </c>
      <c r="F79" s="93">
        <f t="shared" si="54"/>
        <v>93784</v>
      </c>
      <c r="G79" s="78">
        <f t="shared" si="54"/>
        <v>3624</v>
      </c>
      <c r="H79" s="77">
        <f t="shared" si="54"/>
        <v>339873.216</v>
      </c>
      <c r="I79" s="78">
        <f t="shared" si="54"/>
        <v>9.2</v>
      </c>
      <c r="J79" s="78" t="str">
        <f t="shared" si="54"/>
        <v>No</v>
      </c>
      <c r="K79" s="78">
        <f t="shared" si="54"/>
        <v>29.2</v>
      </c>
      <c r="L79" s="78">
        <f t="shared" si="54"/>
        <v>8</v>
      </c>
      <c r="M79" s="78" t="str">
        <f t="shared" si="54"/>
        <v>No</v>
      </c>
      <c r="N79" s="78" t="str">
        <f t="shared" si="54"/>
        <v>No</v>
      </c>
      <c r="O79" s="78" t="str">
        <f t="shared" si="54"/>
        <v>No</v>
      </c>
      <c r="P79" s="78" t="str">
        <f t="shared" si="54"/>
        <v>Si</v>
      </c>
      <c r="Q79" s="94">
        <v>2.0</v>
      </c>
      <c r="R79" s="30">
        <v>2.0</v>
      </c>
      <c r="S79" s="30">
        <v>1.0</v>
      </c>
      <c r="T79" s="99">
        <v>2.0</v>
      </c>
      <c r="U79" s="9"/>
      <c r="V79" s="10"/>
      <c r="W79" s="96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44736</v>
      </c>
      <c r="B80" s="93">
        <f t="shared" ref="B80:P80" si="56">B79</f>
        <v>108</v>
      </c>
      <c r="C80" s="74" t="str">
        <f t="shared" si="56"/>
        <v>Azar</v>
      </c>
      <c r="D80" s="74" t="str">
        <f t="shared" si="56"/>
        <v>301 SALMON DEL ATLANTICO (SALMO SALAR) </v>
      </c>
      <c r="E80" s="74" t="str">
        <f t="shared" si="56"/>
        <v>1 ADULTOS</v>
      </c>
      <c r="F80" s="93">
        <f t="shared" si="56"/>
        <v>93784</v>
      </c>
      <c r="G80" s="78">
        <f t="shared" si="56"/>
        <v>3624</v>
      </c>
      <c r="H80" s="77">
        <f t="shared" si="56"/>
        <v>339873.216</v>
      </c>
      <c r="I80" s="78">
        <f t="shared" si="56"/>
        <v>9.2</v>
      </c>
      <c r="J80" s="78" t="str">
        <f t="shared" si="56"/>
        <v>No</v>
      </c>
      <c r="K80" s="78">
        <f t="shared" si="56"/>
        <v>29.2</v>
      </c>
      <c r="L80" s="78">
        <f t="shared" si="56"/>
        <v>8</v>
      </c>
      <c r="M80" s="78" t="str">
        <f t="shared" si="56"/>
        <v>No</v>
      </c>
      <c r="N80" s="78" t="str">
        <f t="shared" si="56"/>
        <v>No</v>
      </c>
      <c r="O80" s="78" t="str">
        <f t="shared" si="56"/>
        <v>No</v>
      </c>
      <c r="P80" s="78" t="str">
        <f t="shared" si="56"/>
        <v>Si</v>
      </c>
      <c r="Q80" s="94">
        <v>3.0</v>
      </c>
      <c r="R80" s="30">
        <v>2.0</v>
      </c>
      <c r="S80" s="30">
        <v>2.0</v>
      </c>
      <c r="T80" s="99">
        <v>2.0</v>
      </c>
      <c r="U80" s="9"/>
      <c r="V80" s="10"/>
      <c r="W80" s="96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44736</v>
      </c>
      <c r="B81" s="93">
        <f t="shared" ref="B81:P81" si="57">B80</f>
        <v>108</v>
      </c>
      <c r="C81" s="74" t="str">
        <f t="shared" si="57"/>
        <v>Azar</v>
      </c>
      <c r="D81" s="74" t="str">
        <f t="shared" si="57"/>
        <v>301 SALMON DEL ATLANTICO (SALMO SALAR) </v>
      </c>
      <c r="E81" s="74" t="str">
        <f t="shared" si="57"/>
        <v>1 ADULTOS</v>
      </c>
      <c r="F81" s="93">
        <f t="shared" si="57"/>
        <v>93784</v>
      </c>
      <c r="G81" s="78">
        <f t="shared" si="57"/>
        <v>3624</v>
      </c>
      <c r="H81" s="77">
        <f t="shared" si="57"/>
        <v>339873.216</v>
      </c>
      <c r="I81" s="78">
        <f t="shared" si="57"/>
        <v>9.2</v>
      </c>
      <c r="J81" s="78" t="str">
        <f t="shared" si="57"/>
        <v>No</v>
      </c>
      <c r="K81" s="78">
        <f t="shared" si="57"/>
        <v>29.2</v>
      </c>
      <c r="L81" s="78">
        <f t="shared" si="57"/>
        <v>8</v>
      </c>
      <c r="M81" s="78" t="str">
        <f t="shared" si="57"/>
        <v>No</v>
      </c>
      <c r="N81" s="78" t="str">
        <f t="shared" si="57"/>
        <v>No</v>
      </c>
      <c r="O81" s="78" t="str">
        <f t="shared" si="57"/>
        <v>No</v>
      </c>
      <c r="P81" s="78" t="str">
        <f t="shared" si="57"/>
        <v>Si</v>
      </c>
      <c r="Q81" s="94">
        <v>4.0</v>
      </c>
      <c r="R81" s="30">
        <v>0.0</v>
      </c>
      <c r="S81" s="30">
        <v>0.0</v>
      </c>
      <c r="T81" s="99">
        <v>0.0</v>
      </c>
      <c r="U81" s="9"/>
      <c r="V81" s="10"/>
      <c r="W81" s="96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44736</v>
      </c>
      <c r="B82" s="93">
        <f t="shared" ref="B82:P82" si="58">B81</f>
        <v>108</v>
      </c>
      <c r="C82" s="74" t="str">
        <f t="shared" si="58"/>
        <v>Azar</v>
      </c>
      <c r="D82" s="74" t="str">
        <f t="shared" si="58"/>
        <v>301 SALMON DEL ATLANTICO (SALMO SALAR) </v>
      </c>
      <c r="E82" s="74" t="str">
        <f t="shared" si="58"/>
        <v>1 ADULTOS</v>
      </c>
      <c r="F82" s="93">
        <f t="shared" si="58"/>
        <v>93784</v>
      </c>
      <c r="G82" s="78">
        <f t="shared" si="58"/>
        <v>3624</v>
      </c>
      <c r="H82" s="77">
        <f t="shared" si="58"/>
        <v>339873.216</v>
      </c>
      <c r="I82" s="78">
        <f t="shared" si="58"/>
        <v>9.2</v>
      </c>
      <c r="J82" s="78" t="str">
        <f t="shared" si="58"/>
        <v>No</v>
      </c>
      <c r="K82" s="78">
        <f t="shared" si="58"/>
        <v>29.2</v>
      </c>
      <c r="L82" s="78">
        <f t="shared" si="58"/>
        <v>8</v>
      </c>
      <c r="M82" s="78" t="str">
        <f t="shared" si="58"/>
        <v>No</v>
      </c>
      <c r="N82" s="78" t="str">
        <f t="shared" si="58"/>
        <v>No</v>
      </c>
      <c r="O82" s="78" t="str">
        <f t="shared" si="58"/>
        <v>No</v>
      </c>
      <c r="P82" s="78" t="str">
        <f t="shared" si="58"/>
        <v>Si</v>
      </c>
      <c r="Q82" s="94">
        <v>5.0</v>
      </c>
      <c r="R82" s="30">
        <v>2.0</v>
      </c>
      <c r="S82" s="30">
        <v>2.0</v>
      </c>
      <c r="T82" s="99">
        <v>2.0</v>
      </c>
      <c r="U82" s="9"/>
      <c r="V82" s="10"/>
      <c r="W82" s="96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44736</v>
      </c>
      <c r="B83" s="93">
        <f t="shared" ref="B83:P83" si="59">B82</f>
        <v>108</v>
      </c>
      <c r="C83" s="74" t="str">
        <f t="shared" si="59"/>
        <v>Azar</v>
      </c>
      <c r="D83" s="74" t="str">
        <f t="shared" si="59"/>
        <v>301 SALMON DEL ATLANTICO (SALMO SALAR) </v>
      </c>
      <c r="E83" s="74" t="str">
        <f t="shared" si="59"/>
        <v>1 ADULTOS</v>
      </c>
      <c r="F83" s="93">
        <f t="shared" si="59"/>
        <v>93784</v>
      </c>
      <c r="G83" s="78">
        <f t="shared" si="59"/>
        <v>3624</v>
      </c>
      <c r="H83" s="77">
        <f t="shared" si="59"/>
        <v>339873.216</v>
      </c>
      <c r="I83" s="78">
        <f t="shared" si="59"/>
        <v>9.2</v>
      </c>
      <c r="J83" s="78" t="str">
        <f t="shared" si="59"/>
        <v>No</v>
      </c>
      <c r="K83" s="78">
        <f t="shared" si="59"/>
        <v>29.2</v>
      </c>
      <c r="L83" s="78">
        <f t="shared" si="59"/>
        <v>8</v>
      </c>
      <c r="M83" s="78" t="str">
        <f t="shared" si="59"/>
        <v>No</v>
      </c>
      <c r="N83" s="78" t="str">
        <f t="shared" si="59"/>
        <v>No</v>
      </c>
      <c r="O83" s="78" t="str">
        <f t="shared" si="59"/>
        <v>No</v>
      </c>
      <c r="P83" s="78" t="str">
        <f t="shared" si="59"/>
        <v>Si</v>
      </c>
      <c r="Q83" s="94">
        <v>6.0</v>
      </c>
      <c r="R83" s="30">
        <v>0.0</v>
      </c>
      <c r="S83" s="30">
        <v>0.0</v>
      </c>
      <c r="T83" s="99">
        <v>0.0</v>
      </c>
      <c r="U83" s="9"/>
      <c r="V83" s="10"/>
      <c r="W83" s="96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44736</v>
      </c>
      <c r="B84" s="93">
        <f t="shared" ref="B84:P84" si="60">B83</f>
        <v>108</v>
      </c>
      <c r="C84" s="74" t="str">
        <f t="shared" si="60"/>
        <v>Azar</v>
      </c>
      <c r="D84" s="74" t="str">
        <f t="shared" si="60"/>
        <v>301 SALMON DEL ATLANTICO (SALMO SALAR) </v>
      </c>
      <c r="E84" s="74" t="str">
        <f t="shared" si="60"/>
        <v>1 ADULTOS</v>
      </c>
      <c r="F84" s="93">
        <f t="shared" si="60"/>
        <v>93784</v>
      </c>
      <c r="G84" s="78">
        <f t="shared" si="60"/>
        <v>3624</v>
      </c>
      <c r="H84" s="77">
        <f t="shared" si="60"/>
        <v>339873.216</v>
      </c>
      <c r="I84" s="78">
        <f t="shared" si="60"/>
        <v>9.2</v>
      </c>
      <c r="J84" s="78" t="str">
        <f t="shared" si="60"/>
        <v>No</v>
      </c>
      <c r="K84" s="78">
        <f t="shared" si="60"/>
        <v>29.2</v>
      </c>
      <c r="L84" s="78">
        <f t="shared" si="60"/>
        <v>8</v>
      </c>
      <c r="M84" s="78" t="str">
        <f t="shared" si="60"/>
        <v>No</v>
      </c>
      <c r="N84" s="78" t="str">
        <f t="shared" si="60"/>
        <v>No</v>
      </c>
      <c r="O84" s="78" t="str">
        <f t="shared" si="60"/>
        <v>No</v>
      </c>
      <c r="P84" s="78" t="str">
        <f t="shared" si="60"/>
        <v>Si</v>
      </c>
      <c r="Q84" s="94">
        <v>7.0</v>
      </c>
      <c r="R84" s="30">
        <v>1.0</v>
      </c>
      <c r="S84" s="30">
        <v>2.0</v>
      </c>
      <c r="T84" s="99">
        <v>1.0</v>
      </c>
      <c r="U84" s="9"/>
      <c r="V84" s="10"/>
      <c r="W84" s="96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44736</v>
      </c>
      <c r="B85" s="93">
        <f t="shared" ref="B85:P85" si="61">B84</f>
        <v>108</v>
      </c>
      <c r="C85" s="74" t="str">
        <f t="shared" si="61"/>
        <v>Azar</v>
      </c>
      <c r="D85" s="74" t="str">
        <f t="shared" si="61"/>
        <v>301 SALMON DEL ATLANTICO (SALMO SALAR) </v>
      </c>
      <c r="E85" s="74" t="str">
        <f t="shared" si="61"/>
        <v>1 ADULTOS</v>
      </c>
      <c r="F85" s="93">
        <f t="shared" si="61"/>
        <v>93784</v>
      </c>
      <c r="G85" s="78">
        <f t="shared" si="61"/>
        <v>3624</v>
      </c>
      <c r="H85" s="77">
        <f t="shared" si="61"/>
        <v>339873.216</v>
      </c>
      <c r="I85" s="78">
        <f t="shared" si="61"/>
        <v>9.2</v>
      </c>
      <c r="J85" s="78" t="str">
        <f t="shared" si="61"/>
        <v>No</v>
      </c>
      <c r="K85" s="78">
        <f t="shared" si="61"/>
        <v>29.2</v>
      </c>
      <c r="L85" s="78">
        <f t="shared" si="61"/>
        <v>8</v>
      </c>
      <c r="M85" s="78" t="str">
        <f t="shared" si="61"/>
        <v>No</v>
      </c>
      <c r="N85" s="78" t="str">
        <f t="shared" si="61"/>
        <v>No</v>
      </c>
      <c r="O85" s="78" t="str">
        <f t="shared" si="61"/>
        <v>No</v>
      </c>
      <c r="P85" s="78" t="str">
        <f t="shared" si="61"/>
        <v>Si</v>
      </c>
      <c r="Q85" s="94">
        <v>8.0</v>
      </c>
      <c r="R85" s="30">
        <v>0.0</v>
      </c>
      <c r="S85" s="30">
        <v>1.0</v>
      </c>
      <c r="T85" s="99">
        <v>2.0</v>
      </c>
      <c r="U85" s="9"/>
      <c r="V85" s="10"/>
      <c r="W85" s="96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44736</v>
      </c>
      <c r="B86" s="93">
        <f t="shared" ref="B86:P86" si="62">B85</f>
        <v>108</v>
      </c>
      <c r="C86" s="74" t="str">
        <f t="shared" si="62"/>
        <v>Azar</v>
      </c>
      <c r="D86" s="74" t="str">
        <f t="shared" si="62"/>
        <v>301 SALMON DEL ATLANTICO (SALMO SALAR) </v>
      </c>
      <c r="E86" s="74" t="str">
        <f t="shared" si="62"/>
        <v>1 ADULTOS</v>
      </c>
      <c r="F86" s="93">
        <f t="shared" si="62"/>
        <v>93784</v>
      </c>
      <c r="G86" s="78">
        <f t="shared" si="62"/>
        <v>3624</v>
      </c>
      <c r="H86" s="77">
        <f t="shared" si="62"/>
        <v>339873.216</v>
      </c>
      <c r="I86" s="78">
        <f t="shared" si="62"/>
        <v>9.2</v>
      </c>
      <c r="J86" s="78" t="str">
        <f t="shared" si="62"/>
        <v>No</v>
      </c>
      <c r="K86" s="78">
        <f t="shared" si="62"/>
        <v>29.2</v>
      </c>
      <c r="L86" s="78">
        <f t="shared" si="62"/>
        <v>8</v>
      </c>
      <c r="M86" s="78" t="str">
        <f t="shared" si="62"/>
        <v>No</v>
      </c>
      <c r="N86" s="78" t="str">
        <f t="shared" si="62"/>
        <v>No</v>
      </c>
      <c r="O86" s="78" t="str">
        <f t="shared" si="62"/>
        <v>No</v>
      </c>
      <c r="P86" s="78" t="str">
        <f t="shared" si="62"/>
        <v>Si</v>
      </c>
      <c r="Q86" s="94">
        <v>9.0</v>
      </c>
      <c r="R86" s="30">
        <v>2.0</v>
      </c>
      <c r="S86" s="30">
        <v>2.0</v>
      </c>
      <c r="T86" s="99">
        <v>3.0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44736</v>
      </c>
      <c r="B87" s="93">
        <f t="shared" ref="B87:P87" si="63">B86</f>
        <v>108</v>
      </c>
      <c r="C87" s="74" t="str">
        <f t="shared" si="63"/>
        <v>Azar</v>
      </c>
      <c r="D87" s="74" t="str">
        <f t="shared" si="63"/>
        <v>301 SALMON DEL ATLANTICO (SALMO SALAR) </v>
      </c>
      <c r="E87" s="74" t="str">
        <f t="shared" si="63"/>
        <v>1 ADULTOS</v>
      </c>
      <c r="F87" s="93">
        <f t="shared" si="63"/>
        <v>93784</v>
      </c>
      <c r="G87" s="78">
        <f t="shared" si="63"/>
        <v>3624</v>
      </c>
      <c r="H87" s="77">
        <f t="shared" si="63"/>
        <v>339873.216</v>
      </c>
      <c r="I87" s="78">
        <f t="shared" si="63"/>
        <v>9.2</v>
      </c>
      <c r="J87" s="78" t="str">
        <f t="shared" si="63"/>
        <v>No</v>
      </c>
      <c r="K87" s="78">
        <f t="shared" si="63"/>
        <v>29.2</v>
      </c>
      <c r="L87" s="78">
        <f t="shared" si="63"/>
        <v>8</v>
      </c>
      <c r="M87" s="78" t="str">
        <f t="shared" si="63"/>
        <v>No</v>
      </c>
      <c r="N87" s="78" t="str">
        <f t="shared" si="63"/>
        <v>No</v>
      </c>
      <c r="O87" s="78" t="str">
        <f t="shared" si="63"/>
        <v>No</v>
      </c>
      <c r="P87" s="78" t="str">
        <f t="shared" si="63"/>
        <v>Si</v>
      </c>
      <c r="Q87" s="94">
        <v>10.0</v>
      </c>
      <c r="R87" s="30">
        <v>1.0</v>
      </c>
      <c r="S87" s="30">
        <v>2.0</v>
      </c>
      <c r="T87" s="99">
        <v>0.0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1">
        <f t="shared" si="55"/>
        <v>44736</v>
      </c>
      <c r="B88" s="73">
        <f t="shared" ref="B88:P88" si="64">B87</f>
        <v>108</v>
      </c>
      <c r="C88" s="82" t="str">
        <f t="shared" si="64"/>
        <v>Azar</v>
      </c>
      <c r="D88" s="82" t="str">
        <f t="shared" si="64"/>
        <v>301 SALMON DEL ATLANTICO (SALMO SALAR) </v>
      </c>
      <c r="E88" s="82" t="str">
        <f t="shared" si="64"/>
        <v>1 ADULTOS</v>
      </c>
      <c r="F88" s="73">
        <f t="shared" si="64"/>
        <v>93784</v>
      </c>
      <c r="G88" s="86">
        <f t="shared" si="64"/>
        <v>3624</v>
      </c>
      <c r="H88" s="85">
        <f t="shared" si="64"/>
        <v>339873.216</v>
      </c>
      <c r="I88" s="86">
        <f t="shared" si="64"/>
        <v>9.2</v>
      </c>
      <c r="J88" s="86" t="str">
        <f t="shared" si="64"/>
        <v>No</v>
      </c>
      <c r="K88" s="86">
        <f t="shared" si="64"/>
        <v>29.2</v>
      </c>
      <c r="L88" s="86">
        <f t="shared" si="64"/>
        <v>8</v>
      </c>
      <c r="M88" s="86" t="str">
        <f t="shared" si="64"/>
        <v>No</v>
      </c>
      <c r="N88" s="86" t="str">
        <f t="shared" si="64"/>
        <v>No</v>
      </c>
      <c r="O88" s="86" t="str">
        <f t="shared" si="64"/>
        <v>No</v>
      </c>
      <c r="P88" s="86" t="str">
        <f t="shared" si="64"/>
        <v>Si</v>
      </c>
      <c r="Q88" s="97" t="s">
        <v>69</v>
      </c>
      <c r="R88" s="101">
        <v>0.0</v>
      </c>
      <c r="S88" s="101">
        <v>1.0</v>
      </c>
      <c r="T88" s="102">
        <v>1.0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9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2" t="str">
        <f t="shared" ref="A91:A100" si="66">IF(A90="","",A90)</f>
        <v/>
      </c>
      <c r="B91" s="93" t="str">
        <f t="shared" ref="B91:P91" si="65">B90</f>
        <v/>
      </c>
      <c r="C91" s="74" t="str">
        <f t="shared" si="65"/>
        <v/>
      </c>
      <c r="D91" s="74" t="str">
        <f t="shared" si="65"/>
        <v/>
      </c>
      <c r="E91" s="74" t="str">
        <f t="shared" si="65"/>
        <v/>
      </c>
      <c r="F91" s="93" t="str">
        <f t="shared" si="65"/>
        <v/>
      </c>
      <c r="G91" s="78" t="str">
        <f t="shared" si="65"/>
        <v/>
      </c>
      <c r="H91" s="77">
        <f t="shared" si="65"/>
        <v>0</v>
      </c>
      <c r="I91" s="78" t="str">
        <f t="shared" si="65"/>
        <v/>
      </c>
      <c r="J91" s="78" t="str">
        <f t="shared" si="65"/>
        <v/>
      </c>
      <c r="K91" s="78" t="str">
        <f t="shared" si="65"/>
        <v/>
      </c>
      <c r="L91" s="78" t="str">
        <f t="shared" si="65"/>
        <v/>
      </c>
      <c r="M91" s="78" t="str">
        <f t="shared" si="65"/>
        <v/>
      </c>
      <c r="N91" s="78" t="str">
        <f t="shared" si="65"/>
        <v/>
      </c>
      <c r="O91" s="78" t="str">
        <f t="shared" si="65"/>
        <v/>
      </c>
      <c r="P91" s="78" t="str">
        <f t="shared" si="65"/>
        <v/>
      </c>
      <c r="Q91" s="94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2" t="str">
        <f t="shared" si="66"/>
        <v/>
      </c>
      <c r="B92" s="93" t="str">
        <f t="shared" ref="B92:P92" si="67">B91</f>
        <v/>
      </c>
      <c r="C92" s="74" t="str">
        <f t="shared" si="67"/>
        <v/>
      </c>
      <c r="D92" s="74" t="str">
        <f t="shared" si="67"/>
        <v/>
      </c>
      <c r="E92" s="74" t="str">
        <f t="shared" si="67"/>
        <v/>
      </c>
      <c r="F92" s="93" t="str">
        <f t="shared" si="67"/>
        <v/>
      </c>
      <c r="G92" s="78" t="str">
        <f t="shared" si="67"/>
        <v/>
      </c>
      <c r="H92" s="77">
        <f t="shared" si="67"/>
        <v>0</v>
      </c>
      <c r="I92" s="78" t="str">
        <f t="shared" si="67"/>
        <v/>
      </c>
      <c r="J92" s="78" t="str">
        <f t="shared" si="67"/>
        <v/>
      </c>
      <c r="K92" s="78" t="str">
        <f t="shared" si="67"/>
        <v/>
      </c>
      <c r="L92" s="78" t="str">
        <f t="shared" si="67"/>
        <v/>
      </c>
      <c r="M92" s="78" t="str">
        <f t="shared" si="67"/>
        <v/>
      </c>
      <c r="N92" s="78" t="str">
        <f t="shared" si="67"/>
        <v/>
      </c>
      <c r="O92" s="78" t="str">
        <f t="shared" si="67"/>
        <v/>
      </c>
      <c r="P92" s="78" t="str">
        <f t="shared" si="67"/>
        <v/>
      </c>
      <c r="Q92" s="94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2" t="str">
        <f t="shared" si="66"/>
        <v/>
      </c>
      <c r="B93" s="93" t="str">
        <f t="shared" ref="B93:P93" si="68">B92</f>
        <v/>
      </c>
      <c r="C93" s="74" t="str">
        <f t="shared" si="68"/>
        <v/>
      </c>
      <c r="D93" s="74" t="str">
        <f t="shared" si="68"/>
        <v/>
      </c>
      <c r="E93" s="74" t="str">
        <f t="shared" si="68"/>
        <v/>
      </c>
      <c r="F93" s="93" t="str">
        <f t="shared" si="68"/>
        <v/>
      </c>
      <c r="G93" s="78" t="str">
        <f t="shared" si="68"/>
        <v/>
      </c>
      <c r="H93" s="77">
        <f t="shared" si="68"/>
        <v>0</v>
      </c>
      <c r="I93" s="78" t="str">
        <f t="shared" si="68"/>
        <v/>
      </c>
      <c r="J93" s="78" t="str">
        <f t="shared" si="68"/>
        <v/>
      </c>
      <c r="K93" s="78" t="str">
        <f t="shared" si="68"/>
        <v/>
      </c>
      <c r="L93" s="78" t="str">
        <f t="shared" si="68"/>
        <v/>
      </c>
      <c r="M93" s="78" t="str">
        <f t="shared" si="68"/>
        <v/>
      </c>
      <c r="N93" s="78" t="str">
        <f t="shared" si="68"/>
        <v/>
      </c>
      <c r="O93" s="78" t="str">
        <f t="shared" si="68"/>
        <v/>
      </c>
      <c r="P93" s="78" t="str">
        <f t="shared" si="68"/>
        <v/>
      </c>
      <c r="Q93" s="94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2" t="str">
        <f t="shared" si="66"/>
        <v/>
      </c>
      <c r="B94" s="93" t="str">
        <f t="shared" ref="B94:P94" si="69">B93</f>
        <v/>
      </c>
      <c r="C94" s="74" t="str">
        <f t="shared" si="69"/>
        <v/>
      </c>
      <c r="D94" s="74" t="str">
        <f t="shared" si="69"/>
        <v/>
      </c>
      <c r="E94" s="74" t="str">
        <f t="shared" si="69"/>
        <v/>
      </c>
      <c r="F94" s="93" t="str">
        <f t="shared" si="69"/>
        <v/>
      </c>
      <c r="G94" s="78" t="str">
        <f t="shared" si="69"/>
        <v/>
      </c>
      <c r="H94" s="77">
        <f t="shared" si="69"/>
        <v>0</v>
      </c>
      <c r="I94" s="78" t="str">
        <f t="shared" si="69"/>
        <v/>
      </c>
      <c r="J94" s="78" t="str">
        <f t="shared" si="69"/>
        <v/>
      </c>
      <c r="K94" s="78" t="str">
        <f t="shared" si="69"/>
        <v/>
      </c>
      <c r="L94" s="78" t="str">
        <f t="shared" si="69"/>
        <v/>
      </c>
      <c r="M94" s="78" t="str">
        <f t="shared" si="69"/>
        <v/>
      </c>
      <c r="N94" s="78" t="str">
        <f t="shared" si="69"/>
        <v/>
      </c>
      <c r="O94" s="78" t="str">
        <f t="shared" si="69"/>
        <v/>
      </c>
      <c r="P94" s="78" t="str">
        <f t="shared" si="69"/>
        <v/>
      </c>
      <c r="Q94" s="94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2" t="str">
        <f t="shared" si="66"/>
        <v/>
      </c>
      <c r="B95" s="93" t="str">
        <f t="shared" ref="B95:P95" si="70">B94</f>
        <v/>
      </c>
      <c r="C95" s="74" t="str">
        <f t="shared" si="70"/>
        <v/>
      </c>
      <c r="D95" s="74" t="str">
        <f t="shared" si="70"/>
        <v/>
      </c>
      <c r="E95" s="74" t="str">
        <f t="shared" si="70"/>
        <v/>
      </c>
      <c r="F95" s="93" t="str">
        <f t="shared" si="70"/>
        <v/>
      </c>
      <c r="G95" s="78" t="str">
        <f t="shared" si="70"/>
        <v/>
      </c>
      <c r="H95" s="77">
        <f t="shared" si="70"/>
        <v>0</v>
      </c>
      <c r="I95" s="78" t="str">
        <f t="shared" si="70"/>
        <v/>
      </c>
      <c r="J95" s="78" t="str">
        <f t="shared" si="70"/>
        <v/>
      </c>
      <c r="K95" s="78" t="str">
        <f t="shared" si="70"/>
        <v/>
      </c>
      <c r="L95" s="78" t="str">
        <f t="shared" si="70"/>
        <v/>
      </c>
      <c r="M95" s="78" t="str">
        <f t="shared" si="70"/>
        <v/>
      </c>
      <c r="N95" s="78" t="str">
        <f t="shared" si="70"/>
        <v/>
      </c>
      <c r="O95" s="78" t="str">
        <f t="shared" si="70"/>
        <v/>
      </c>
      <c r="P95" s="78" t="str">
        <f t="shared" si="70"/>
        <v/>
      </c>
      <c r="Q95" s="94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2" t="str">
        <f t="shared" si="66"/>
        <v/>
      </c>
      <c r="B96" s="93" t="str">
        <f t="shared" ref="B96:P96" si="71">B95</f>
        <v/>
      </c>
      <c r="C96" s="74" t="str">
        <f t="shared" si="71"/>
        <v/>
      </c>
      <c r="D96" s="74" t="str">
        <f t="shared" si="71"/>
        <v/>
      </c>
      <c r="E96" s="74" t="str">
        <f t="shared" si="71"/>
        <v/>
      </c>
      <c r="F96" s="93" t="str">
        <f t="shared" si="71"/>
        <v/>
      </c>
      <c r="G96" s="78" t="str">
        <f t="shared" si="71"/>
        <v/>
      </c>
      <c r="H96" s="77">
        <f t="shared" si="71"/>
        <v>0</v>
      </c>
      <c r="I96" s="78" t="str">
        <f t="shared" si="71"/>
        <v/>
      </c>
      <c r="J96" s="78" t="str">
        <f t="shared" si="71"/>
        <v/>
      </c>
      <c r="K96" s="78" t="str">
        <f t="shared" si="71"/>
        <v/>
      </c>
      <c r="L96" s="78" t="str">
        <f t="shared" si="71"/>
        <v/>
      </c>
      <c r="M96" s="78" t="str">
        <f t="shared" si="71"/>
        <v/>
      </c>
      <c r="N96" s="78" t="str">
        <f t="shared" si="71"/>
        <v/>
      </c>
      <c r="O96" s="78" t="str">
        <f t="shared" si="71"/>
        <v/>
      </c>
      <c r="P96" s="78" t="str">
        <f t="shared" si="71"/>
        <v/>
      </c>
      <c r="Q96" s="94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2" t="str">
        <f t="shared" si="66"/>
        <v/>
      </c>
      <c r="B97" s="93" t="str">
        <f t="shared" ref="B97:P97" si="72">B96</f>
        <v/>
      </c>
      <c r="C97" s="74" t="str">
        <f t="shared" si="72"/>
        <v/>
      </c>
      <c r="D97" s="74" t="str">
        <f t="shared" si="72"/>
        <v/>
      </c>
      <c r="E97" s="74" t="str">
        <f t="shared" si="72"/>
        <v/>
      </c>
      <c r="F97" s="93" t="str">
        <f t="shared" si="72"/>
        <v/>
      </c>
      <c r="G97" s="78" t="str">
        <f t="shared" si="72"/>
        <v/>
      </c>
      <c r="H97" s="77">
        <f t="shared" si="72"/>
        <v>0</v>
      </c>
      <c r="I97" s="78" t="str">
        <f t="shared" si="72"/>
        <v/>
      </c>
      <c r="J97" s="78" t="str">
        <f t="shared" si="72"/>
        <v/>
      </c>
      <c r="K97" s="78" t="str">
        <f t="shared" si="72"/>
        <v/>
      </c>
      <c r="L97" s="78" t="str">
        <f t="shared" si="72"/>
        <v/>
      </c>
      <c r="M97" s="78" t="str">
        <f t="shared" si="72"/>
        <v/>
      </c>
      <c r="N97" s="78" t="str">
        <f t="shared" si="72"/>
        <v/>
      </c>
      <c r="O97" s="78" t="str">
        <f t="shared" si="72"/>
        <v/>
      </c>
      <c r="P97" s="78" t="str">
        <f t="shared" si="72"/>
        <v/>
      </c>
      <c r="Q97" s="94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2" t="str">
        <f t="shared" si="66"/>
        <v/>
      </c>
      <c r="B98" s="93" t="str">
        <f t="shared" ref="B98:P98" si="73">B97</f>
        <v/>
      </c>
      <c r="C98" s="74" t="str">
        <f t="shared" si="73"/>
        <v/>
      </c>
      <c r="D98" s="74" t="str">
        <f t="shared" si="73"/>
        <v/>
      </c>
      <c r="E98" s="74" t="str">
        <f t="shared" si="73"/>
        <v/>
      </c>
      <c r="F98" s="93" t="str">
        <f t="shared" si="73"/>
        <v/>
      </c>
      <c r="G98" s="78" t="str">
        <f t="shared" si="73"/>
        <v/>
      </c>
      <c r="H98" s="77">
        <f t="shared" si="73"/>
        <v>0</v>
      </c>
      <c r="I98" s="78" t="str">
        <f t="shared" si="73"/>
        <v/>
      </c>
      <c r="J98" s="78" t="str">
        <f t="shared" si="73"/>
        <v/>
      </c>
      <c r="K98" s="78" t="str">
        <f t="shared" si="73"/>
        <v/>
      </c>
      <c r="L98" s="78" t="str">
        <f t="shared" si="73"/>
        <v/>
      </c>
      <c r="M98" s="78" t="str">
        <f t="shared" si="73"/>
        <v/>
      </c>
      <c r="N98" s="78" t="str">
        <f t="shared" si="73"/>
        <v/>
      </c>
      <c r="O98" s="78" t="str">
        <f t="shared" si="73"/>
        <v/>
      </c>
      <c r="P98" s="78" t="str">
        <f t="shared" si="73"/>
        <v/>
      </c>
      <c r="Q98" s="94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2" t="str">
        <f t="shared" si="66"/>
        <v/>
      </c>
      <c r="B99" s="93" t="str">
        <f t="shared" ref="B99:P99" si="74">B98</f>
        <v/>
      </c>
      <c r="C99" s="74" t="str">
        <f t="shared" si="74"/>
        <v/>
      </c>
      <c r="D99" s="74" t="str">
        <f t="shared" si="74"/>
        <v/>
      </c>
      <c r="E99" s="74" t="str">
        <f t="shared" si="74"/>
        <v/>
      </c>
      <c r="F99" s="93" t="str">
        <f t="shared" si="74"/>
        <v/>
      </c>
      <c r="G99" s="78" t="str">
        <f t="shared" si="74"/>
        <v/>
      </c>
      <c r="H99" s="77">
        <f t="shared" si="74"/>
        <v>0</v>
      </c>
      <c r="I99" s="78" t="str">
        <f t="shared" si="74"/>
        <v/>
      </c>
      <c r="J99" s="78" t="str">
        <f t="shared" si="74"/>
        <v/>
      </c>
      <c r="K99" s="78" t="str">
        <f t="shared" si="74"/>
        <v/>
      </c>
      <c r="L99" s="78" t="str">
        <f t="shared" si="74"/>
        <v/>
      </c>
      <c r="M99" s="78" t="str">
        <f t="shared" si="74"/>
        <v/>
      </c>
      <c r="N99" s="78" t="str">
        <f t="shared" si="74"/>
        <v/>
      </c>
      <c r="O99" s="78" t="str">
        <f t="shared" si="74"/>
        <v/>
      </c>
      <c r="P99" s="78" t="str">
        <f t="shared" si="74"/>
        <v/>
      </c>
      <c r="Q99" s="94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3" t="str">
        <f t="shared" ref="B100:P100" si="75">B99</f>
        <v/>
      </c>
      <c r="C100" s="82" t="str">
        <f t="shared" si="75"/>
        <v/>
      </c>
      <c r="D100" s="82" t="str">
        <f t="shared" si="75"/>
        <v/>
      </c>
      <c r="E100" s="82" t="str">
        <f t="shared" si="75"/>
        <v/>
      </c>
      <c r="F100" s="73" t="str">
        <f t="shared" si="75"/>
        <v/>
      </c>
      <c r="G100" s="86" t="str">
        <f t="shared" si="75"/>
        <v/>
      </c>
      <c r="H100" s="85">
        <f t="shared" si="75"/>
        <v>0</v>
      </c>
      <c r="I100" s="86" t="str">
        <f t="shared" si="75"/>
        <v/>
      </c>
      <c r="J100" s="86" t="str">
        <f t="shared" si="75"/>
        <v/>
      </c>
      <c r="K100" s="86" t="str">
        <f t="shared" si="75"/>
        <v/>
      </c>
      <c r="L100" s="86" t="str">
        <f t="shared" si="75"/>
        <v/>
      </c>
      <c r="M100" s="86" t="str">
        <f t="shared" si="75"/>
        <v/>
      </c>
      <c r="N100" s="86" t="str">
        <f t="shared" si="75"/>
        <v/>
      </c>
      <c r="O100" s="86" t="str">
        <f t="shared" si="75"/>
        <v/>
      </c>
      <c r="P100" s="86" t="str">
        <f t="shared" si="75"/>
        <v/>
      </c>
      <c r="Q100" s="97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9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2" t="str">
        <f t="shared" ref="A103:A112" si="77">IF(A102="","",A102)</f>
        <v/>
      </c>
      <c r="B103" s="93" t="str">
        <f t="shared" ref="B103:P103" si="76">B102</f>
        <v/>
      </c>
      <c r="C103" s="74" t="str">
        <f t="shared" si="76"/>
        <v/>
      </c>
      <c r="D103" s="74" t="str">
        <f t="shared" si="76"/>
        <v/>
      </c>
      <c r="E103" s="74" t="str">
        <f t="shared" si="76"/>
        <v/>
      </c>
      <c r="F103" s="93" t="str">
        <f t="shared" si="76"/>
        <v/>
      </c>
      <c r="G103" s="78" t="str">
        <f t="shared" si="76"/>
        <v/>
      </c>
      <c r="H103" s="77">
        <f t="shared" si="76"/>
        <v>0</v>
      </c>
      <c r="I103" s="78" t="str">
        <f t="shared" si="76"/>
        <v/>
      </c>
      <c r="J103" s="78" t="str">
        <f t="shared" si="76"/>
        <v/>
      </c>
      <c r="K103" s="78" t="str">
        <f t="shared" si="76"/>
        <v/>
      </c>
      <c r="L103" s="78" t="str">
        <f t="shared" si="76"/>
        <v/>
      </c>
      <c r="M103" s="78" t="str">
        <f t="shared" si="76"/>
        <v/>
      </c>
      <c r="N103" s="78" t="str">
        <f t="shared" si="76"/>
        <v/>
      </c>
      <c r="O103" s="78" t="str">
        <f t="shared" si="76"/>
        <v/>
      </c>
      <c r="P103" s="78" t="str">
        <f t="shared" si="76"/>
        <v/>
      </c>
      <c r="Q103" s="94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2" t="str">
        <f t="shared" si="77"/>
        <v/>
      </c>
      <c r="B104" s="93" t="str">
        <f t="shared" ref="B104:P104" si="78">B103</f>
        <v/>
      </c>
      <c r="C104" s="74" t="str">
        <f t="shared" si="78"/>
        <v/>
      </c>
      <c r="D104" s="74" t="str">
        <f t="shared" si="78"/>
        <v/>
      </c>
      <c r="E104" s="74" t="str">
        <f t="shared" si="78"/>
        <v/>
      </c>
      <c r="F104" s="93" t="str">
        <f t="shared" si="78"/>
        <v/>
      </c>
      <c r="G104" s="78" t="str">
        <f t="shared" si="78"/>
        <v/>
      </c>
      <c r="H104" s="77">
        <f t="shared" si="78"/>
        <v>0</v>
      </c>
      <c r="I104" s="78" t="str">
        <f t="shared" si="78"/>
        <v/>
      </c>
      <c r="J104" s="78" t="str">
        <f t="shared" si="78"/>
        <v/>
      </c>
      <c r="K104" s="78" t="str">
        <f t="shared" si="78"/>
        <v/>
      </c>
      <c r="L104" s="78" t="str">
        <f t="shared" si="78"/>
        <v/>
      </c>
      <c r="M104" s="78" t="str">
        <f t="shared" si="78"/>
        <v/>
      </c>
      <c r="N104" s="78" t="str">
        <f t="shared" si="78"/>
        <v/>
      </c>
      <c r="O104" s="78" t="str">
        <f t="shared" si="78"/>
        <v/>
      </c>
      <c r="P104" s="78" t="str">
        <f t="shared" si="78"/>
        <v/>
      </c>
      <c r="Q104" s="94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2" t="str">
        <f t="shared" si="77"/>
        <v/>
      </c>
      <c r="B105" s="93" t="str">
        <f t="shared" ref="B105:P105" si="79">B104</f>
        <v/>
      </c>
      <c r="C105" s="74" t="str">
        <f t="shared" si="79"/>
        <v/>
      </c>
      <c r="D105" s="74" t="str">
        <f t="shared" si="79"/>
        <v/>
      </c>
      <c r="E105" s="74" t="str">
        <f t="shared" si="79"/>
        <v/>
      </c>
      <c r="F105" s="93" t="str">
        <f t="shared" si="79"/>
        <v/>
      </c>
      <c r="G105" s="78" t="str">
        <f t="shared" si="79"/>
        <v/>
      </c>
      <c r="H105" s="77">
        <f t="shared" si="79"/>
        <v>0</v>
      </c>
      <c r="I105" s="78" t="str">
        <f t="shared" si="79"/>
        <v/>
      </c>
      <c r="J105" s="78" t="str">
        <f t="shared" si="79"/>
        <v/>
      </c>
      <c r="K105" s="78" t="str">
        <f t="shared" si="79"/>
        <v/>
      </c>
      <c r="L105" s="78" t="str">
        <f t="shared" si="79"/>
        <v/>
      </c>
      <c r="M105" s="78" t="str">
        <f t="shared" si="79"/>
        <v/>
      </c>
      <c r="N105" s="78" t="str">
        <f t="shared" si="79"/>
        <v/>
      </c>
      <c r="O105" s="78" t="str">
        <f t="shared" si="79"/>
        <v/>
      </c>
      <c r="P105" s="78" t="str">
        <f t="shared" si="79"/>
        <v/>
      </c>
      <c r="Q105" s="94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2" t="str">
        <f t="shared" si="77"/>
        <v/>
      </c>
      <c r="B106" s="93" t="str">
        <f t="shared" ref="B106:P106" si="80">B105</f>
        <v/>
      </c>
      <c r="C106" s="74" t="str">
        <f t="shared" si="80"/>
        <v/>
      </c>
      <c r="D106" s="74" t="str">
        <f t="shared" si="80"/>
        <v/>
      </c>
      <c r="E106" s="74" t="str">
        <f t="shared" si="80"/>
        <v/>
      </c>
      <c r="F106" s="93" t="str">
        <f t="shared" si="80"/>
        <v/>
      </c>
      <c r="G106" s="78" t="str">
        <f t="shared" si="80"/>
        <v/>
      </c>
      <c r="H106" s="77">
        <f t="shared" si="80"/>
        <v>0</v>
      </c>
      <c r="I106" s="78" t="str">
        <f t="shared" si="80"/>
        <v/>
      </c>
      <c r="J106" s="78" t="str">
        <f t="shared" si="80"/>
        <v/>
      </c>
      <c r="K106" s="78" t="str">
        <f t="shared" si="80"/>
        <v/>
      </c>
      <c r="L106" s="78" t="str">
        <f t="shared" si="80"/>
        <v/>
      </c>
      <c r="M106" s="78" t="str">
        <f t="shared" si="80"/>
        <v/>
      </c>
      <c r="N106" s="78" t="str">
        <f t="shared" si="80"/>
        <v/>
      </c>
      <c r="O106" s="78" t="str">
        <f t="shared" si="80"/>
        <v/>
      </c>
      <c r="P106" s="78" t="str">
        <f t="shared" si="80"/>
        <v/>
      </c>
      <c r="Q106" s="94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2" t="str">
        <f t="shared" si="77"/>
        <v/>
      </c>
      <c r="B107" s="93" t="str">
        <f t="shared" ref="B107:P107" si="81">B106</f>
        <v/>
      </c>
      <c r="C107" s="74" t="str">
        <f t="shared" si="81"/>
        <v/>
      </c>
      <c r="D107" s="74" t="str">
        <f t="shared" si="81"/>
        <v/>
      </c>
      <c r="E107" s="74" t="str">
        <f t="shared" si="81"/>
        <v/>
      </c>
      <c r="F107" s="93" t="str">
        <f t="shared" si="81"/>
        <v/>
      </c>
      <c r="G107" s="78" t="str">
        <f t="shared" si="81"/>
        <v/>
      </c>
      <c r="H107" s="77">
        <f t="shared" si="81"/>
        <v>0</v>
      </c>
      <c r="I107" s="78" t="str">
        <f t="shared" si="81"/>
        <v/>
      </c>
      <c r="J107" s="78" t="str">
        <f t="shared" si="81"/>
        <v/>
      </c>
      <c r="K107" s="78" t="str">
        <f t="shared" si="81"/>
        <v/>
      </c>
      <c r="L107" s="78" t="str">
        <f t="shared" si="81"/>
        <v/>
      </c>
      <c r="M107" s="78" t="str">
        <f t="shared" si="81"/>
        <v/>
      </c>
      <c r="N107" s="78" t="str">
        <f t="shared" si="81"/>
        <v/>
      </c>
      <c r="O107" s="78" t="str">
        <f t="shared" si="81"/>
        <v/>
      </c>
      <c r="P107" s="78" t="str">
        <f t="shared" si="81"/>
        <v/>
      </c>
      <c r="Q107" s="94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2" t="str">
        <f t="shared" si="77"/>
        <v/>
      </c>
      <c r="B108" s="93" t="str">
        <f t="shared" ref="B108:P108" si="82">B107</f>
        <v/>
      </c>
      <c r="C108" s="74" t="str">
        <f t="shared" si="82"/>
        <v/>
      </c>
      <c r="D108" s="74" t="str">
        <f t="shared" si="82"/>
        <v/>
      </c>
      <c r="E108" s="74" t="str">
        <f t="shared" si="82"/>
        <v/>
      </c>
      <c r="F108" s="93" t="str">
        <f t="shared" si="82"/>
        <v/>
      </c>
      <c r="G108" s="78" t="str">
        <f t="shared" si="82"/>
        <v/>
      </c>
      <c r="H108" s="77">
        <f t="shared" si="82"/>
        <v>0</v>
      </c>
      <c r="I108" s="78" t="str">
        <f t="shared" si="82"/>
        <v/>
      </c>
      <c r="J108" s="78" t="str">
        <f t="shared" si="82"/>
        <v/>
      </c>
      <c r="K108" s="78" t="str">
        <f t="shared" si="82"/>
        <v/>
      </c>
      <c r="L108" s="78" t="str">
        <f t="shared" si="82"/>
        <v/>
      </c>
      <c r="M108" s="78" t="str">
        <f t="shared" si="82"/>
        <v/>
      </c>
      <c r="N108" s="78" t="str">
        <f t="shared" si="82"/>
        <v/>
      </c>
      <c r="O108" s="78" t="str">
        <f t="shared" si="82"/>
        <v/>
      </c>
      <c r="P108" s="78" t="str">
        <f t="shared" si="82"/>
        <v/>
      </c>
      <c r="Q108" s="94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2" t="str">
        <f t="shared" si="77"/>
        <v/>
      </c>
      <c r="B109" s="93" t="str">
        <f t="shared" ref="B109:P109" si="83">B108</f>
        <v/>
      </c>
      <c r="C109" s="74" t="str">
        <f t="shared" si="83"/>
        <v/>
      </c>
      <c r="D109" s="74" t="str">
        <f t="shared" si="83"/>
        <v/>
      </c>
      <c r="E109" s="74" t="str">
        <f t="shared" si="83"/>
        <v/>
      </c>
      <c r="F109" s="93" t="str">
        <f t="shared" si="83"/>
        <v/>
      </c>
      <c r="G109" s="78" t="str">
        <f t="shared" si="83"/>
        <v/>
      </c>
      <c r="H109" s="77">
        <f t="shared" si="83"/>
        <v>0</v>
      </c>
      <c r="I109" s="78" t="str">
        <f t="shared" si="83"/>
        <v/>
      </c>
      <c r="J109" s="78" t="str">
        <f t="shared" si="83"/>
        <v/>
      </c>
      <c r="K109" s="78" t="str">
        <f t="shared" si="83"/>
        <v/>
      </c>
      <c r="L109" s="78" t="str">
        <f t="shared" si="83"/>
        <v/>
      </c>
      <c r="M109" s="78" t="str">
        <f t="shared" si="83"/>
        <v/>
      </c>
      <c r="N109" s="78" t="str">
        <f t="shared" si="83"/>
        <v/>
      </c>
      <c r="O109" s="78" t="str">
        <f t="shared" si="83"/>
        <v/>
      </c>
      <c r="P109" s="78" t="str">
        <f t="shared" si="83"/>
        <v/>
      </c>
      <c r="Q109" s="94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2" t="str">
        <f t="shared" si="77"/>
        <v/>
      </c>
      <c r="B110" s="93" t="str">
        <f t="shared" ref="B110:P110" si="84">B109</f>
        <v/>
      </c>
      <c r="C110" s="74" t="str">
        <f t="shared" si="84"/>
        <v/>
      </c>
      <c r="D110" s="74" t="str">
        <f t="shared" si="84"/>
        <v/>
      </c>
      <c r="E110" s="74" t="str">
        <f t="shared" si="84"/>
        <v/>
      </c>
      <c r="F110" s="93" t="str">
        <f t="shared" si="84"/>
        <v/>
      </c>
      <c r="G110" s="78" t="str">
        <f t="shared" si="84"/>
        <v/>
      </c>
      <c r="H110" s="77">
        <f t="shared" si="84"/>
        <v>0</v>
      </c>
      <c r="I110" s="78" t="str">
        <f t="shared" si="84"/>
        <v/>
      </c>
      <c r="J110" s="78" t="str">
        <f t="shared" si="84"/>
        <v/>
      </c>
      <c r="K110" s="78" t="str">
        <f t="shared" si="84"/>
        <v/>
      </c>
      <c r="L110" s="78" t="str">
        <f t="shared" si="84"/>
        <v/>
      </c>
      <c r="M110" s="78" t="str">
        <f t="shared" si="84"/>
        <v/>
      </c>
      <c r="N110" s="78" t="str">
        <f t="shared" si="84"/>
        <v/>
      </c>
      <c r="O110" s="78" t="str">
        <f t="shared" si="84"/>
        <v/>
      </c>
      <c r="P110" s="78" t="str">
        <f t="shared" si="84"/>
        <v/>
      </c>
      <c r="Q110" s="94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2" t="str">
        <f t="shared" si="77"/>
        <v/>
      </c>
      <c r="B111" s="93" t="str">
        <f t="shared" ref="B111:P111" si="85">B110</f>
        <v/>
      </c>
      <c r="C111" s="74" t="str">
        <f t="shared" si="85"/>
        <v/>
      </c>
      <c r="D111" s="74" t="str">
        <f t="shared" si="85"/>
        <v/>
      </c>
      <c r="E111" s="74" t="str">
        <f t="shared" si="85"/>
        <v/>
      </c>
      <c r="F111" s="93" t="str">
        <f t="shared" si="85"/>
        <v/>
      </c>
      <c r="G111" s="78" t="str">
        <f t="shared" si="85"/>
        <v/>
      </c>
      <c r="H111" s="77">
        <f t="shared" si="85"/>
        <v>0</v>
      </c>
      <c r="I111" s="78" t="str">
        <f t="shared" si="85"/>
        <v/>
      </c>
      <c r="J111" s="78" t="str">
        <f t="shared" si="85"/>
        <v/>
      </c>
      <c r="K111" s="78" t="str">
        <f t="shared" si="85"/>
        <v/>
      </c>
      <c r="L111" s="78" t="str">
        <f t="shared" si="85"/>
        <v/>
      </c>
      <c r="M111" s="78" t="str">
        <f t="shared" si="85"/>
        <v/>
      </c>
      <c r="N111" s="78" t="str">
        <f t="shared" si="85"/>
        <v/>
      </c>
      <c r="O111" s="78" t="str">
        <f t="shared" si="85"/>
        <v/>
      </c>
      <c r="P111" s="78" t="str">
        <f t="shared" si="85"/>
        <v/>
      </c>
      <c r="Q111" s="94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4"/>
      <c r="B116" s="114"/>
      <c r="C116" s="114"/>
      <c r="D116" s="114"/>
      <c r="E116" s="114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5"/>
      <c r="B117" s="115"/>
      <c r="C117" s="115"/>
      <c r="D117" s="115"/>
      <c r="E117" s="115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6" t="s">
        <v>124</v>
      </c>
      <c r="B118" s="117"/>
      <c r="C118" s="117"/>
      <c r="D118" s="117"/>
      <c r="E118" s="117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7"/>
      <c r="B119" s="117"/>
      <c r="C119" s="117"/>
      <c r="D119" s="117"/>
      <c r="E119" s="117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 t="s">
        <v>125</v>
      </c>
      <c r="B120" s="119"/>
      <c r="C120" s="119"/>
      <c r="D120" s="117"/>
      <c r="E120" s="117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20" t="s">
        <v>126</v>
      </c>
      <c r="B121" s="121" t="s">
        <v>127</v>
      </c>
      <c r="C121" s="122"/>
      <c r="D121" s="123"/>
      <c r="E121" s="123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24" t="s">
        <v>128</v>
      </c>
      <c r="B122" s="125">
        <v>0.0</v>
      </c>
      <c r="C122" s="125"/>
      <c r="D122" s="117"/>
      <c r="E122" s="117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24" t="s">
        <v>129</v>
      </c>
      <c r="B123" s="125">
        <v>0.0</v>
      </c>
      <c r="C123" s="125"/>
      <c r="D123" s="117"/>
      <c r="E123" s="117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7"/>
      <c r="B124" s="117"/>
      <c r="C124" s="117"/>
      <c r="D124" s="117"/>
      <c r="E124" s="117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6" t="s">
        <v>130</v>
      </c>
      <c r="B125" s="117"/>
      <c r="C125" s="117"/>
      <c r="D125" s="117"/>
      <c r="E125" s="117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7" t="s">
        <v>45</v>
      </c>
      <c r="C2" s="127" t="s">
        <v>46</v>
      </c>
      <c r="D2" s="127" t="s">
        <v>62</v>
      </c>
      <c r="E2" s="127" t="s">
        <v>63</v>
      </c>
      <c r="F2" s="127" t="s">
        <v>64</v>
      </c>
      <c r="G2" s="127" t="s">
        <v>131</v>
      </c>
    </row>
    <row r="3">
      <c r="B3" s="128">
        <f>+'Planilla caligus SIFA'!A18</f>
        <v>44736</v>
      </c>
      <c r="C3" s="129">
        <f>+'Planilla caligus SIFA'!B18</f>
        <v>103</v>
      </c>
      <c r="D3" s="130">
        <f>+BITACORA!D16</f>
        <v>0.8</v>
      </c>
      <c r="E3" s="130">
        <f>+BITACORA!E16</f>
        <v>0.7</v>
      </c>
      <c r="F3" s="130">
        <f>+BITACORA!F16</f>
        <v>1.1</v>
      </c>
      <c r="G3" s="130">
        <f>+BITACORA!G16</f>
        <v>1.8</v>
      </c>
    </row>
    <row r="4">
      <c r="B4" s="128">
        <f>+'Planilla caligus SIFA'!A30</f>
        <v>44736</v>
      </c>
      <c r="C4" s="129">
        <f>+'Planilla caligus SIFA'!B30</f>
        <v>104</v>
      </c>
      <c r="D4" s="130">
        <f>+BITACORA!J16</f>
        <v>0.6</v>
      </c>
      <c r="E4" s="130">
        <f>+BITACORA!K16</f>
        <v>1.1</v>
      </c>
      <c r="F4" s="130">
        <f>+BITACORA!L16</f>
        <v>0.9</v>
      </c>
      <c r="G4" s="130">
        <f>+BITACORA!M16</f>
        <v>2</v>
      </c>
    </row>
    <row r="5">
      <c r="B5" s="128">
        <f>+'Planilla caligus SIFA'!A42</f>
        <v>44736</v>
      </c>
      <c r="C5" s="129">
        <f>+'Planilla caligus SIFA'!B42</f>
        <v>105</v>
      </c>
      <c r="D5" s="130">
        <f>+BITACORA!P16</f>
        <v>1</v>
      </c>
      <c r="E5" s="130">
        <f>+BITACORA!Q16</f>
        <v>1.1</v>
      </c>
      <c r="F5" s="130">
        <f>+BITACORA!R16</f>
        <v>1.5</v>
      </c>
      <c r="G5" s="130">
        <f>+BITACORA!S16</f>
        <v>2.6</v>
      </c>
    </row>
    <row r="6">
      <c r="B6" s="128">
        <f>+'Planilla caligus SIFA'!A54</f>
        <v>44736</v>
      </c>
      <c r="C6" s="129">
        <f>+'Planilla caligus SIFA'!B54</f>
        <v>106</v>
      </c>
      <c r="D6" s="130">
        <f>+BITACORA!D31</f>
        <v>1.2</v>
      </c>
      <c r="E6" s="130">
        <f>+BITACORA!E31</f>
        <v>1.1</v>
      </c>
      <c r="F6" s="130">
        <f>+BITACORA!F31</f>
        <v>0.6</v>
      </c>
      <c r="G6" s="130">
        <f>+BITACORA!G31</f>
        <v>1.7</v>
      </c>
    </row>
    <row r="7">
      <c r="B7" s="128">
        <f>+'Planilla caligus SIFA'!A66</f>
        <v>44736</v>
      </c>
      <c r="C7" s="129">
        <f>+'Planilla caligus SIFA'!B66</f>
        <v>107</v>
      </c>
      <c r="D7" s="130">
        <f>+BITACORA!J31</f>
        <v>0.8</v>
      </c>
      <c r="E7" s="130">
        <f>+BITACORA!K31</f>
        <v>0.7</v>
      </c>
      <c r="F7" s="130">
        <f>+BITACORA!L31</f>
        <v>1.2</v>
      </c>
      <c r="G7" s="130">
        <f>+BITACORA!M31</f>
        <v>1.9</v>
      </c>
    </row>
    <row r="8">
      <c r="B8" s="128">
        <f>+'Planilla caligus SIFA'!A78</f>
        <v>44736</v>
      </c>
      <c r="C8" s="129">
        <f>+'Planilla caligus SIFA'!B78</f>
        <v>108</v>
      </c>
      <c r="D8" s="130">
        <f>+BITACORA!P31</f>
        <v>1</v>
      </c>
      <c r="E8" s="130">
        <f>+BITACORA!Q31</f>
        <v>1.4</v>
      </c>
      <c r="F8" s="130">
        <f>+BITACORA!R31</f>
        <v>1.4</v>
      </c>
      <c r="G8" s="130">
        <f>+BITACORA!S31</f>
        <v>2.8</v>
      </c>
    </row>
    <row r="9">
      <c r="B9" s="59"/>
      <c r="C9" s="131"/>
      <c r="D9" s="132">
        <f t="shared" ref="D9:G9" si="1">AVERAGE(D3:D6)</f>
        <v>0.9</v>
      </c>
      <c r="E9" s="132">
        <f t="shared" si="1"/>
        <v>1</v>
      </c>
      <c r="F9" s="132">
        <f t="shared" si="1"/>
        <v>1.025</v>
      </c>
      <c r="G9" s="132">
        <f t="shared" si="1"/>
        <v>2.025</v>
      </c>
    </row>
    <row r="13">
      <c r="G13" s="133" t="s">
        <v>132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1.0" right="1.0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5.57"/>
    <col customWidth="1" min="4" max="4" width="6.57"/>
    <col customWidth="1" min="5" max="5" width="11.0"/>
    <col customWidth="1" min="6" max="6" width="11.57"/>
    <col customWidth="1" min="7" max="7" width="5.86"/>
    <col customWidth="1" min="8" max="8" width="2.14"/>
    <col customWidth="1" min="9" max="10" width="5.14"/>
    <col customWidth="1" min="11" max="11" width="11.14"/>
    <col customWidth="1" min="12" max="12" width="10.71"/>
    <col customWidth="1" min="13" max="13" width="6.0"/>
    <col customWidth="1" min="14" max="14" width="2.14"/>
    <col customWidth="1" min="15" max="15" width="5.14"/>
    <col customWidth="1" min="16" max="16" width="5.43"/>
    <col customWidth="1" min="17" max="17" width="9.71"/>
    <col customWidth="1" min="18" max="18" width="8.57"/>
    <col customWidth="1" min="19" max="19" width="5.43"/>
    <col customWidth="1" min="20" max="26" width="10.71"/>
  </cols>
  <sheetData>
    <row r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15.0" customHeight="1">
      <c r="A2" s="134"/>
      <c r="B2" s="134"/>
      <c r="C2" s="135" t="str">
        <f>+'Planilla caligus SIFA'!B9</f>
        <v>Semana 25 (20-JUN-2022 al 26-JUN-2022)</v>
      </c>
      <c r="G2" s="136"/>
      <c r="H2" s="136"/>
      <c r="I2" s="136"/>
      <c r="J2" s="136"/>
      <c r="K2" s="136"/>
      <c r="L2" s="136"/>
      <c r="M2" s="136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>
      <c r="A3" s="134"/>
      <c r="B3" s="134"/>
      <c r="C3" s="137" t="s">
        <v>133</v>
      </c>
      <c r="D3" s="137">
        <f>+'Planilla caligus SIFA'!B18</f>
        <v>103</v>
      </c>
      <c r="E3" s="138">
        <f>+'Planilla caligus SIFA'!A18</f>
        <v>44736</v>
      </c>
      <c r="F3" s="136"/>
      <c r="G3" s="136"/>
      <c r="H3" s="136"/>
      <c r="I3" s="139" t="s">
        <v>133</v>
      </c>
      <c r="J3" s="139">
        <f>+'Planilla caligus SIFA'!B30</f>
        <v>104</v>
      </c>
      <c r="K3" s="138">
        <f>+'Planilla caligus SIFA'!A30</f>
        <v>44736</v>
      </c>
      <c r="L3" s="136"/>
      <c r="M3" s="136"/>
      <c r="N3" s="134"/>
      <c r="O3" s="139" t="s">
        <v>133</v>
      </c>
      <c r="P3" s="139">
        <f>+'Planilla caligus SIFA'!B42</f>
        <v>105</v>
      </c>
      <c r="Q3" s="138">
        <f>+'Planilla caligus SIFA'!A42</f>
        <v>44736</v>
      </c>
      <c r="R3" s="136"/>
      <c r="S3" s="136"/>
      <c r="T3" s="134"/>
      <c r="U3" s="134"/>
      <c r="V3" s="134"/>
      <c r="W3" s="134"/>
      <c r="X3" s="134"/>
      <c r="Y3" s="134"/>
      <c r="Z3" s="134"/>
    </row>
    <row r="4">
      <c r="A4" s="134"/>
      <c r="B4" s="134"/>
      <c r="C4" s="139" t="s">
        <v>134</v>
      </c>
      <c r="D4" s="139" t="s">
        <v>62</v>
      </c>
      <c r="E4" s="139" t="s">
        <v>63</v>
      </c>
      <c r="F4" s="139" t="s">
        <v>64</v>
      </c>
      <c r="G4" s="139" t="s">
        <v>135</v>
      </c>
      <c r="H4" s="136"/>
      <c r="I4" s="139" t="s">
        <v>134</v>
      </c>
      <c r="J4" s="139" t="s">
        <v>62</v>
      </c>
      <c r="K4" s="139" t="s">
        <v>63</v>
      </c>
      <c r="L4" s="139" t="s">
        <v>64</v>
      </c>
      <c r="M4" s="139" t="s">
        <v>135</v>
      </c>
      <c r="N4" s="134"/>
      <c r="O4" s="139" t="s">
        <v>134</v>
      </c>
      <c r="P4" s="139" t="s">
        <v>62</v>
      </c>
      <c r="Q4" s="139" t="s">
        <v>63</v>
      </c>
      <c r="R4" s="139" t="s">
        <v>64</v>
      </c>
      <c r="S4" s="139" t="s">
        <v>135</v>
      </c>
      <c r="T4" s="134"/>
      <c r="U4" s="134"/>
      <c r="V4" s="134"/>
      <c r="W4" s="134"/>
      <c r="X4" s="134"/>
      <c r="Y4" s="134"/>
      <c r="Z4" s="134"/>
    </row>
    <row r="5">
      <c r="A5" s="134"/>
      <c r="B5" s="134"/>
      <c r="C5" s="139">
        <v>1.0</v>
      </c>
      <c r="D5" s="139">
        <f>+'Planilla caligus SIFA'!R18</f>
        <v>0</v>
      </c>
      <c r="E5" s="139">
        <f>+'Planilla caligus SIFA'!S18</f>
        <v>0</v>
      </c>
      <c r="F5" s="139">
        <f>+'Planilla caligus SIFA'!T18</f>
        <v>1</v>
      </c>
      <c r="G5" s="139">
        <f t="shared" ref="G5:G15" si="1">+E5+F5</f>
        <v>1</v>
      </c>
      <c r="H5" s="136"/>
      <c r="I5" s="139">
        <v>1.0</v>
      </c>
      <c r="J5" s="139">
        <f>+'Planilla caligus SIFA'!R30</f>
        <v>0</v>
      </c>
      <c r="K5" s="139">
        <f>+'Planilla caligus SIFA'!S30</f>
        <v>0</v>
      </c>
      <c r="L5" s="139">
        <f>+'Planilla caligus SIFA'!T30</f>
        <v>0</v>
      </c>
      <c r="M5" s="139">
        <f t="shared" ref="M5:M15" si="2">+K5+L5</f>
        <v>0</v>
      </c>
      <c r="N5" s="134"/>
      <c r="O5" s="139">
        <v>1.0</v>
      </c>
      <c r="P5" s="139">
        <f>+'Planilla caligus SIFA'!R42</f>
        <v>2</v>
      </c>
      <c r="Q5" s="139">
        <f>+'Planilla caligus SIFA'!S42</f>
        <v>1</v>
      </c>
      <c r="R5" s="139">
        <f>+'Planilla caligus SIFA'!T42</f>
        <v>2</v>
      </c>
      <c r="S5" s="139">
        <f t="shared" ref="S5:S15" si="3">Q5+R5</f>
        <v>3</v>
      </c>
      <c r="T5" s="134"/>
      <c r="U5" s="134"/>
      <c r="V5" s="134"/>
      <c r="W5" s="134"/>
      <c r="X5" s="134"/>
      <c r="Y5" s="134"/>
      <c r="Z5" s="134"/>
    </row>
    <row r="6">
      <c r="A6" s="134"/>
      <c r="B6" s="134"/>
      <c r="C6" s="139">
        <v>2.0</v>
      </c>
      <c r="D6" s="139">
        <f>+'Planilla caligus SIFA'!R19</f>
        <v>0</v>
      </c>
      <c r="E6" s="139">
        <f>+'Planilla caligus SIFA'!S19</f>
        <v>1</v>
      </c>
      <c r="F6" s="139">
        <f>+'Planilla caligus SIFA'!T19</f>
        <v>2</v>
      </c>
      <c r="G6" s="139">
        <f t="shared" si="1"/>
        <v>3</v>
      </c>
      <c r="H6" s="136"/>
      <c r="I6" s="139">
        <v>2.0</v>
      </c>
      <c r="J6" s="139">
        <f>+'Planilla caligus SIFA'!R31</f>
        <v>2</v>
      </c>
      <c r="K6" s="139">
        <f>+'Planilla caligus SIFA'!S31</f>
        <v>2</v>
      </c>
      <c r="L6" s="139">
        <f>+'Planilla caligus SIFA'!T31</f>
        <v>1</v>
      </c>
      <c r="M6" s="139">
        <f t="shared" si="2"/>
        <v>3</v>
      </c>
      <c r="N6" s="134"/>
      <c r="O6" s="139">
        <v>2.0</v>
      </c>
      <c r="P6" s="139">
        <f>+'Planilla caligus SIFA'!R43</f>
        <v>0</v>
      </c>
      <c r="Q6" s="139">
        <f>+'Planilla caligus SIFA'!S43</f>
        <v>0</v>
      </c>
      <c r="R6" s="139">
        <f>+'Planilla caligus SIFA'!T43</f>
        <v>0</v>
      </c>
      <c r="S6" s="139">
        <f t="shared" si="3"/>
        <v>0</v>
      </c>
      <c r="T6" s="134"/>
      <c r="U6" s="134"/>
      <c r="V6" s="134"/>
      <c r="W6" s="134"/>
      <c r="X6" s="134"/>
      <c r="Y6" s="134"/>
      <c r="Z6" s="134"/>
    </row>
    <row r="7">
      <c r="A7" s="134"/>
      <c r="B7" s="134"/>
      <c r="C7" s="139">
        <v>3.0</v>
      </c>
      <c r="D7" s="139">
        <f>+'Planilla caligus SIFA'!R20</f>
        <v>2</v>
      </c>
      <c r="E7" s="139">
        <f>+'Planilla caligus SIFA'!S20</f>
        <v>1</v>
      </c>
      <c r="F7" s="139">
        <f>+'Planilla caligus SIFA'!T20</f>
        <v>3</v>
      </c>
      <c r="G7" s="139">
        <f t="shared" si="1"/>
        <v>4</v>
      </c>
      <c r="H7" s="136"/>
      <c r="I7" s="139">
        <v>3.0</v>
      </c>
      <c r="J7" s="139">
        <f>+'Planilla caligus SIFA'!R32</f>
        <v>0</v>
      </c>
      <c r="K7" s="139">
        <f>+'Planilla caligus SIFA'!S32</f>
        <v>2</v>
      </c>
      <c r="L7" s="139">
        <f>+'Planilla caligus SIFA'!T32</f>
        <v>0</v>
      </c>
      <c r="M7" s="139">
        <f t="shared" si="2"/>
        <v>2</v>
      </c>
      <c r="N7" s="134"/>
      <c r="O7" s="139">
        <v>3.0</v>
      </c>
      <c r="P7" s="139">
        <f>+'Planilla caligus SIFA'!R44</f>
        <v>2</v>
      </c>
      <c r="Q7" s="139">
        <f>+'Planilla caligus SIFA'!S44</f>
        <v>2</v>
      </c>
      <c r="R7" s="139">
        <f>+'Planilla caligus SIFA'!T44</f>
        <v>2</v>
      </c>
      <c r="S7" s="139">
        <f t="shared" si="3"/>
        <v>4</v>
      </c>
      <c r="T7" s="134"/>
      <c r="U7" s="134"/>
      <c r="V7" s="134"/>
      <c r="W7" s="134"/>
      <c r="X7" s="134"/>
      <c r="Y7" s="134"/>
      <c r="Z7" s="134"/>
    </row>
    <row r="8">
      <c r="A8" s="134"/>
      <c r="B8" s="134"/>
      <c r="C8" s="139">
        <v>4.0</v>
      </c>
      <c r="D8" s="139">
        <f>+'Planilla caligus SIFA'!R21</f>
        <v>0</v>
      </c>
      <c r="E8" s="139">
        <f>+'Planilla caligus SIFA'!S21</f>
        <v>0</v>
      </c>
      <c r="F8" s="139">
        <f>+'Planilla caligus SIFA'!T21</f>
        <v>0</v>
      </c>
      <c r="G8" s="139">
        <f t="shared" si="1"/>
        <v>0</v>
      </c>
      <c r="H8" s="136"/>
      <c r="I8" s="139">
        <v>4.0</v>
      </c>
      <c r="J8" s="139">
        <f>+'Planilla caligus SIFA'!R33</f>
        <v>0</v>
      </c>
      <c r="K8" s="139">
        <f>+'Planilla caligus SIFA'!S33</f>
        <v>0</v>
      </c>
      <c r="L8" s="139">
        <f>+'Planilla caligus SIFA'!T33</f>
        <v>1</v>
      </c>
      <c r="M8" s="139">
        <f t="shared" si="2"/>
        <v>1</v>
      </c>
      <c r="N8" s="134"/>
      <c r="O8" s="139">
        <v>4.0</v>
      </c>
      <c r="P8" s="139">
        <f>+'Planilla caligus SIFA'!R45</f>
        <v>1</v>
      </c>
      <c r="Q8" s="139">
        <f>+'Planilla caligus SIFA'!S45</f>
        <v>1</v>
      </c>
      <c r="R8" s="139">
        <f>+'Planilla caligus SIFA'!T45</f>
        <v>2</v>
      </c>
      <c r="S8" s="139">
        <f t="shared" si="3"/>
        <v>3</v>
      </c>
      <c r="T8" s="134"/>
      <c r="U8" s="134"/>
      <c r="V8" s="134"/>
      <c r="W8" s="134"/>
      <c r="X8" s="134"/>
      <c r="Y8" s="134"/>
      <c r="Z8" s="134"/>
    </row>
    <row r="9">
      <c r="A9" s="134"/>
      <c r="B9" s="134"/>
      <c r="C9" s="139">
        <v>5.0</v>
      </c>
      <c r="D9" s="139">
        <f>+'Planilla caligus SIFA'!R22</f>
        <v>0</v>
      </c>
      <c r="E9" s="139">
        <f>+'Planilla caligus SIFA'!S22</f>
        <v>0</v>
      </c>
      <c r="F9" s="139">
        <f>+'Planilla caligus SIFA'!T22</f>
        <v>0</v>
      </c>
      <c r="G9" s="139">
        <f t="shared" si="1"/>
        <v>0</v>
      </c>
      <c r="H9" s="136"/>
      <c r="I9" s="139">
        <v>5.0</v>
      </c>
      <c r="J9" s="139">
        <f>+'Planilla caligus SIFA'!R34</f>
        <v>0</v>
      </c>
      <c r="K9" s="139">
        <f>+'Planilla caligus SIFA'!S34</f>
        <v>0</v>
      </c>
      <c r="L9" s="139">
        <f>+'Planilla caligus SIFA'!T34</f>
        <v>0</v>
      </c>
      <c r="M9" s="139">
        <f t="shared" si="2"/>
        <v>0</v>
      </c>
      <c r="N9" s="134"/>
      <c r="O9" s="139">
        <v>5.0</v>
      </c>
      <c r="P9" s="139">
        <f>+'Planilla caligus SIFA'!R46</f>
        <v>0</v>
      </c>
      <c r="Q9" s="139">
        <f>+'Planilla caligus SIFA'!S46</f>
        <v>0</v>
      </c>
      <c r="R9" s="139">
        <f>+'Planilla caligus SIFA'!T46</f>
        <v>0</v>
      </c>
      <c r="S9" s="139">
        <f t="shared" si="3"/>
        <v>0</v>
      </c>
      <c r="T9" s="134"/>
      <c r="U9" s="134"/>
      <c r="V9" s="134"/>
      <c r="W9" s="134"/>
      <c r="X9" s="134"/>
      <c r="Y9" s="134"/>
      <c r="Z9" s="134"/>
    </row>
    <row r="10">
      <c r="A10" s="134"/>
      <c r="B10" s="134"/>
      <c r="C10" s="139">
        <v>6.0</v>
      </c>
      <c r="D10" s="139">
        <f>+'Planilla caligus SIFA'!R23</f>
        <v>2</v>
      </c>
      <c r="E10" s="139">
        <f>+'Planilla caligus SIFA'!S23</f>
        <v>0</v>
      </c>
      <c r="F10" s="139">
        <f>+'Planilla caligus SIFA'!T23</f>
        <v>0</v>
      </c>
      <c r="G10" s="139">
        <f t="shared" si="1"/>
        <v>0</v>
      </c>
      <c r="H10" s="136"/>
      <c r="I10" s="139">
        <v>6.0</v>
      </c>
      <c r="J10" s="139">
        <f>+'Planilla caligus SIFA'!R35</f>
        <v>1</v>
      </c>
      <c r="K10" s="139">
        <f>+'Planilla caligus SIFA'!S35</f>
        <v>2</v>
      </c>
      <c r="L10" s="139">
        <f>+'Planilla caligus SIFA'!T35</f>
        <v>2</v>
      </c>
      <c r="M10" s="139">
        <f t="shared" si="2"/>
        <v>4</v>
      </c>
      <c r="N10" s="134"/>
      <c r="O10" s="139">
        <v>6.0</v>
      </c>
      <c r="P10" s="139">
        <f>+'Planilla caligus SIFA'!R47</f>
        <v>2</v>
      </c>
      <c r="Q10" s="139">
        <f>+'Planilla caligus SIFA'!S47</f>
        <v>1</v>
      </c>
      <c r="R10" s="139">
        <f>+'Planilla caligus SIFA'!T47</f>
        <v>2</v>
      </c>
      <c r="S10" s="139">
        <f t="shared" si="3"/>
        <v>3</v>
      </c>
      <c r="T10" s="134"/>
      <c r="U10" s="134"/>
      <c r="V10" s="134"/>
      <c r="W10" s="134"/>
      <c r="X10" s="134"/>
      <c r="Y10" s="134"/>
      <c r="Z10" s="134"/>
    </row>
    <row r="11">
      <c r="A11" s="134"/>
      <c r="B11" s="134"/>
      <c r="C11" s="139">
        <v>7.0</v>
      </c>
      <c r="D11" s="139">
        <f>+'Planilla caligus SIFA'!R24</f>
        <v>2</v>
      </c>
      <c r="E11" s="139">
        <f>+'Planilla caligus SIFA'!S24</f>
        <v>2</v>
      </c>
      <c r="F11" s="139">
        <f>+'Planilla caligus SIFA'!T24</f>
        <v>1</v>
      </c>
      <c r="G11" s="139">
        <f t="shared" si="1"/>
        <v>3</v>
      </c>
      <c r="H11" s="136"/>
      <c r="I11" s="139">
        <v>7.0</v>
      </c>
      <c r="J11" s="139">
        <f>+'Planilla caligus SIFA'!R36</f>
        <v>2</v>
      </c>
      <c r="K11" s="139">
        <f>+'Planilla caligus SIFA'!S36</f>
        <v>2</v>
      </c>
      <c r="L11" s="139">
        <f>+'Planilla caligus SIFA'!T36</f>
        <v>2</v>
      </c>
      <c r="M11" s="139">
        <f t="shared" si="2"/>
        <v>4</v>
      </c>
      <c r="N11" s="134"/>
      <c r="O11" s="139">
        <v>7.0</v>
      </c>
      <c r="P11" s="139">
        <f>+'Planilla caligus SIFA'!R48</f>
        <v>1</v>
      </c>
      <c r="Q11" s="139">
        <f>+'Planilla caligus SIFA'!S48</f>
        <v>0</v>
      </c>
      <c r="R11" s="139">
        <f>+'Planilla caligus SIFA'!T48</f>
        <v>2</v>
      </c>
      <c r="S11" s="139">
        <f t="shared" si="3"/>
        <v>2</v>
      </c>
      <c r="T11" s="134"/>
      <c r="U11" s="134"/>
      <c r="V11" s="134"/>
      <c r="W11" s="134"/>
      <c r="X11" s="134"/>
      <c r="Y11" s="134"/>
      <c r="Z11" s="134"/>
    </row>
    <row r="12">
      <c r="A12" s="134"/>
      <c r="B12" s="134"/>
      <c r="C12" s="139">
        <v>8.0</v>
      </c>
      <c r="D12" s="139">
        <f>+'Planilla caligus SIFA'!R25</f>
        <v>0</v>
      </c>
      <c r="E12" s="139">
        <f>+'Planilla caligus SIFA'!S25</f>
        <v>0</v>
      </c>
      <c r="F12" s="139">
        <f>+'Planilla caligus SIFA'!T25</f>
        <v>0</v>
      </c>
      <c r="G12" s="139">
        <f t="shared" si="1"/>
        <v>0</v>
      </c>
      <c r="H12" s="136"/>
      <c r="I12" s="139">
        <v>8.0</v>
      </c>
      <c r="J12" s="139">
        <f>+'Planilla caligus SIFA'!R37</f>
        <v>0</v>
      </c>
      <c r="K12" s="139">
        <f>+'Planilla caligus SIFA'!S37</f>
        <v>2</v>
      </c>
      <c r="L12" s="139">
        <f>+'Planilla caligus SIFA'!T37</f>
        <v>0</v>
      </c>
      <c r="M12" s="139">
        <f t="shared" si="2"/>
        <v>2</v>
      </c>
      <c r="N12" s="134"/>
      <c r="O12" s="139">
        <v>8.0</v>
      </c>
      <c r="P12" s="139">
        <f>+'Planilla caligus SIFA'!R49</f>
        <v>0</v>
      </c>
      <c r="Q12" s="139">
        <f>+'Planilla caligus SIFA'!S49</f>
        <v>2</v>
      </c>
      <c r="R12" s="139">
        <f>+'Planilla caligus SIFA'!T49</f>
        <v>0</v>
      </c>
      <c r="S12" s="139">
        <f t="shared" si="3"/>
        <v>2</v>
      </c>
      <c r="T12" s="134"/>
      <c r="U12" s="134"/>
      <c r="V12" s="134"/>
      <c r="W12" s="134"/>
      <c r="X12" s="134"/>
      <c r="Y12" s="134"/>
      <c r="Z12" s="134"/>
    </row>
    <row r="13">
      <c r="A13" s="134"/>
      <c r="B13" s="134"/>
      <c r="C13" s="139">
        <v>9.0</v>
      </c>
      <c r="D13" s="139">
        <f>+'Planilla caligus SIFA'!R26</f>
        <v>2</v>
      </c>
      <c r="E13" s="139">
        <f>+'Planilla caligus SIFA'!S26</f>
        <v>2</v>
      </c>
      <c r="F13" s="139">
        <f>+'Planilla caligus SIFA'!T26</f>
        <v>2</v>
      </c>
      <c r="G13" s="139">
        <f t="shared" si="1"/>
        <v>4</v>
      </c>
      <c r="H13" s="136"/>
      <c r="I13" s="139">
        <v>9.0</v>
      </c>
      <c r="J13" s="139">
        <f>+'Planilla caligus SIFA'!R38</f>
        <v>0</v>
      </c>
      <c r="K13" s="139">
        <f>+'Planilla caligus SIFA'!S38</f>
        <v>0</v>
      </c>
      <c r="L13" s="139">
        <f>+'Planilla caligus SIFA'!T38</f>
        <v>2</v>
      </c>
      <c r="M13" s="139">
        <f t="shared" si="2"/>
        <v>2</v>
      </c>
      <c r="N13" s="134"/>
      <c r="O13" s="139">
        <v>9.0</v>
      </c>
      <c r="P13" s="139">
        <f>+'Planilla caligus SIFA'!R50</f>
        <v>0</v>
      </c>
      <c r="Q13" s="139">
        <f>+'Planilla caligus SIFA'!S50</f>
        <v>0</v>
      </c>
      <c r="R13" s="139">
        <f>+'Planilla caligus SIFA'!T50</f>
        <v>2</v>
      </c>
      <c r="S13" s="139">
        <f t="shared" si="3"/>
        <v>2</v>
      </c>
      <c r="T13" s="134"/>
      <c r="U13" s="134"/>
      <c r="V13" s="134"/>
      <c r="W13" s="134"/>
      <c r="X13" s="134"/>
      <c r="Y13" s="134"/>
      <c r="Z13" s="134"/>
    </row>
    <row r="14">
      <c r="A14" s="134"/>
      <c r="B14" s="134"/>
      <c r="C14" s="139">
        <v>10.0</v>
      </c>
      <c r="D14" s="139">
        <f>+'Planilla caligus SIFA'!R27</f>
        <v>0</v>
      </c>
      <c r="E14" s="139">
        <f>+'Planilla caligus SIFA'!S27</f>
        <v>0</v>
      </c>
      <c r="F14" s="139">
        <f>+'Planilla caligus SIFA'!T27</f>
        <v>0</v>
      </c>
      <c r="G14" s="139">
        <f t="shared" si="1"/>
        <v>0</v>
      </c>
      <c r="H14" s="136"/>
      <c r="I14" s="139">
        <v>10.0</v>
      </c>
      <c r="J14" s="139">
        <f>+'Planilla caligus SIFA'!R39</f>
        <v>1</v>
      </c>
      <c r="K14" s="139">
        <f>+'Planilla caligus SIFA'!S39</f>
        <v>0</v>
      </c>
      <c r="L14" s="139">
        <f>+'Planilla caligus SIFA'!T39</f>
        <v>0</v>
      </c>
      <c r="M14" s="139">
        <f t="shared" si="2"/>
        <v>0</v>
      </c>
      <c r="N14" s="134"/>
      <c r="O14" s="139">
        <v>10.0</v>
      </c>
      <c r="P14" s="139">
        <f>+'Planilla caligus SIFA'!R51</f>
        <v>2</v>
      </c>
      <c r="Q14" s="139">
        <f>+'Planilla caligus SIFA'!S51</f>
        <v>2</v>
      </c>
      <c r="R14" s="139">
        <f>+'Planilla caligus SIFA'!T51</f>
        <v>2</v>
      </c>
      <c r="S14" s="139">
        <f t="shared" si="3"/>
        <v>4</v>
      </c>
      <c r="T14" s="134"/>
      <c r="U14" s="134"/>
      <c r="V14" s="134"/>
      <c r="W14" s="134"/>
      <c r="X14" s="134"/>
      <c r="Y14" s="134"/>
      <c r="Z14" s="134"/>
    </row>
    <row r="15">
      <c r="A15" s="134"/>
      <c r="B15" s="134"/>
      <c r="C15" s="139" t="s">
        <v>136</v>
      </c>
      <c r="D15" s="139">
        <f>+'Planilla caligus SIFA'!R28</f>
        <v>0</v>
      </c>
      <c r="E15" s="139">
        <f>+'Planilla caligus SIFA'!S28</f>
        <v>1</v>
      </c>
      <c r="F15" s="139">
        <f>+'Planilla caligus SIFA'!T28</f>
        <v>2</v>
      </c>
      <c r="G15" s="139">
        <f t="shared" si="1"/>
        <v>3</v>
      </c>
      <c r="H15" s="136"/>
      <c r="I15" s="139" t="s">
        <v>136</v>
      </c>
      <c r="J15" s="139">
        <f>+'Planilla caligus SIFA'!R40</f>
        <v>0</v>
      </c>
      <c r="K15" s="139">
        <f>+'Planilla caligus SIFA'!S40</f>
        <v>1</v>
      </c>
      <c r="L15" s="139">
        <f>+'Planilla caligus SIFA'!T40</f>
        <v>1</v>
      </c>
      <c r="M15" s="139">
        <f t="shared" si="2"/>
        <v>2</v>
      </c>
      <c r="N15" s="134"/>
      <c r="O15" s="139" t="s">
        <v>136</v>
      </c>
      <c r="P15" s="139">
        <f>+'Planilla caligus SIFA'!R52</f>
        <v>0</v>
      </c>
      <c r="Q15" s="139">
        <f>+'Planilla caligus SIFA'!S52</f>
        <v>2</v>
      </c>
      <c r="R15" s="139">
        <f>+'Planilla caligus SIFA'!T52</f>
        <v>1</v>
      </c>
      <c r="S15" s="139">
        <f t="shared" si="3"/>
        <v>3</v>
      </c>
      <c r="T15" s="134"/>
      <c r="U15" s="134"/>
      <c r="V15" s="134"/>
      <c r="W15" s="134"/>
      <c r="X15" s="134"/>
      <c r="Y15" s="134"/>
      <c r="Z15" s="134"/>
    </row>
    <row r="16">
      <c r="A16" s="134"/>
      <c r="B16" s="134"/>
      <c r="C16" s="139" t="s">
        <v>137</v>
      </c>
      <c r="D16" s="139">
        <f t="shared" ref="D16:G16" si="4">SUM(D5:D15)/10</f>
        <v>0.8</v>
      </c>
      <c r="E16" s="139">
        <f t="shared" si="4"/>
        <v>0.7</v>
      </c>
      <c r="F16" s="139">
        <f t="shared" si="4"/>
        <v>1.1</v>
      </c>
      <c r="G16" s="139">
        <f t="shared" si="4"/>
        <v>1.8</v>
      </c>
      <c r="H16" s="136"/>
      <c r="I16" s="139" t="s">
        <v>137</v>
      </c>
      <c r="J16" s="139">
        <f t="shared" ref="J16:M16" si="5">SUM(J5:J15)/10</f>
        <v>0.6</v>
      </c>
      <c r="K16" s="139">
        <f t="shared" si="5"/>
        <v>1.1</v>
      </c>
      <c r="L16" s="139">
        <f t="shared" si="5"/>
        <v>0.9</v>
      </c>
      <c r="M16" s="139">
        <f t="shared" si="5"/>
        <v>2</v>
      </c>
      <c r="N16" s="134"/>
      <c r="O16" s="139" t="s">
        <v>137</v>
      </c>
      <c r="P16" s="139">
        <f t="shared" ref="P16:S16" si="6">SUM(P5:P15)/10</f>
        <v>1</v>
      </c>
      <c r="Q16" s="139">
        <f t="shared" si="6"/>
        <v>1.1</v>
      </c>
      <c r="R16" s="139">
        <f t="shared" si="6"/>
        <v>1.5</v>
      </c>
      <c r="S16" s="139">
        <f t="shared" si="6"/>
        <v>2.6</v>
      </c>
      <c r="T16" s="134"/>
      <c r="U16" s="134"/>
      <c r="V16" s="134"/>
      <c r="W16" s="134"/>
      <c r="X16" s="134"/>
      <c r="Y16" s="134"/>
      <c r="Z16" s="134"/>
    </row>
    <row r="17">
      <c r="A17" s="134"/>
      <c r="B17" s="134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4"/>
      <c r="O17" s="136"/>
      <c r="P17" s="136"/>
      <c r="Q17" s="136"/>
      <c r="R17" s="136"/>
      <c r="S17" s="136"/>
      <c r="T17" s="134"/>
      <c r="U17" s="134"/>
      <c r="V17" s="134"/>
      <c r="W17" s="134"/>
      <c r="X17" s="134"/>
      <c r="Y17" s="134"/>
      <c r="Z17" s="134"/>
    </row>
    <row r="18">
      <c r="A18" s="134"/>
      <c r="B18" s="134"/>
      <c r="C18" s="137" t="s">
        <v>133</v>
      </c>
      <c r="D18" s="137">
        <f>+'Planilla caligus SIFA'!B54</f>
        <v>106</v>
      </c>
      <c r="E18" s="138">
        <f>+'Planilla caligus SIFA'!A54</f>
        <v>44736</v>
      </c>
      <c r="F18" s="136"/>
      <c r="G18" s="136"/>
      <c r="H18" s="136"/>
      <c r="I18" s="139" t="s">
        <v>133</v>
      </c>
      <c r="J18" s="139">
        <f>+'Planilla caligus SIFA'!B66</f>
        <v>107</v>
      </c>
      <c r="K18" s="138">
        <f>+'Planilla caligus SIFA'!A66</f>
        <v>44736</v>
      </c>
      <c r="L18" s="136"/>
      <c r="M18" s="136"/>
      <c r="N18" s="134"/>
      <c r="O18" s="139" t="s">
        <v>133</v>
      </c>
      <c r="P18" s="139">
        <f>+'Planilla caligus SIFA'!B78</f>
        <v>108</v>
      </c>
      <c r="Q18" s="138">
        <f>+'Planilla caligus SIFA'!A78</f>
        <v>44736</v>
      </c>
      <c r="R18" s="136"/>
      <c r="S18" s="136"/>
      <c r="T18" s="134"/>
      <c r="U18" s="134"/>
      <c r="V18" s="134"/>
      <c r="W18" s="134"/>
      <c r="X18" s="134"/>
      <c r="Y18" s="134"/>
      <c r="Z18" s="134"/>
    </row>
    <row r="19">
      <c r="A19" s="134"/>
      <c r="B19" s="134"/>
      <c r="C19" s="139" t="s">
        <v>134</v>
      </c>
      <c r="D19" s="139" t="s">
        <v>62</v>
      </c>
      <c r="E19" s="139" t="s">
        <v>63</v>
      </c>
      <c r="F19" s="139" t="s">
        <v>64</v>
      </c>
      <c r="G19" s="139" t="s">
        <v>135</v>
      </c>
      <c r="H19" s="136"/>
      <c r="I19" s="139" t="s">
        <v>134</v>
      </c>
      <c r="J19" s="139" t="s">
        <v>62</v>
      </c>
      <c r="K19" s="139" t="s">
        <v>63</v>
      </c>
      <c r="L19" s="139" t="s">
        <v>64</v>
      </c>
      <c r="M19" s="139" t="s">
        <v>135</v>
      </c>
      <c r="N19" s="134"/>
      <c r="O19" s="139" t="s">
        <v>134</v>
      </c>
      <c r="P19" s="139" t="s">
        <v>62</v>
      </c>
      <c r="Q19" s="139" t="s">
        <v>63</v>
      </c>
      <c r="R19" s="139" t="s">
        <v>64</v>
      </c>
      <c r="S19" s="139" t="s">
        <v>135</v>
      </c>
      <c r="T19" s="134"/>
      <c r="U19" s="134"/>
      <c r="V19" s="134"/>
      <c r="W19" s="134"/>
      <c r="X19" s="134"/>
      <c r="Y19" s="134"/>
      <c r="Z19" s="134"/>
    </row>
    <row r="20">
      <c r="A20" s="134"/>
      <c r="B20" s="134"/>
      <c r="C20" s="139">
        <v>1.0</v>
      </c>
      <c r="D20" s="139">
        <f>+'Planilla caligus SIFA'!R54</f>
        <v>0</v>
      </c>
      <c r="E20" s="139">
        <f>+'Planilla caligus SIFA'!S54</f>
        <v>0</v>
      </c>
      <c r="F20" s="139">
        <f>+'Planilla caligus SIFA'!T54</f>
        <v>0</v>
      </c>
      <c r="G20" s="139">
        <f t="shared" ref="G20:G30" si="7">+E20+F20</f>
        <v>0</v>
      </c>
      <c r="H20" s="136"/>
      <c r="I20" s="139">
        <v>1.0</v>
      </c>
      <c r="J20" s="139">
        <f>+'Planilla caligus SIFA'!R66</f>
        <v>0</v>
      </c>
      <c r="K20" s="139">
        <f>+'Planilla caligus SIFA'!S66</f>
        <v>0</v>
      </c>
      <c r="L20" s="139">
        <f>+'Planilla caligus SIFA'!T66</f>
        <v>0</v>
      </c>
      <c r="M20" s="139">
        <f t="shared" ref="M20:M30" si="8">+K20+L20</f>
        <v>0</v>
      </c>
      <c r="N20" s="134"/>
      <c r="O20" s="139">
        <v>1.0</v>
      </c>
      <c r="P20" s="139">
        <f>+'Planilla caligus SIFA'!R78</f>
        <v>0</v>
      </c>
      <c r="Q20" s="139">
        <f>+'Planilla caligus SIFA'!S78</f>
        <v>1</v>
      </c>
      <c r="R20" s="139">
        <f>+'Planilla caligus SIFA'!T78</f>
        <v>1</v>
      </c>
      <c r="S20" s="139">
        <f t="shared" ref="S20:S30" si="9">+Q20+R20</f>
        <v>2</v>
      </c>
      <c r="T20" s="134"/>
      <c r="U20" s="134"/>
      <c r="V20" s="134"/>
      <c r="W20" s="134"/>
      <c r="X20" s="134"/>
      <c r="Y20" s="134"/>
      <c r="Z20" s="134"/>
    </row>
    <row r="21" ht="15.75" customHeight="1">
      <c r="A21" s="134"/>
      <c r="B21" s="134"/>
      <c r="C21" s="139">
        <v>2.0</v>
      </c>
      <c r="D21" s="139">
        <f>+'Planilla caligus SIFA'!R55</f>
        <v>2</v>
      </c>
      <c r="E21" s="139">
        <f>+'Planilla caligus SIFA'!S55</f>
        <v>3</v>
      </c>
      <c r="F21" s="139">
        <f>+'Planilla caligus SIFA'!T55</f>
        <v>2</v>
      </c>
      <c r="G21" s="139">
        <f t="shared" si="7"/>
        <v>5</v>
      </c>
      <c r="H21" s="136"/>
      <c r="I21" s="139">
        <v>2.0</v>
      </c>
      <c r="J21" s="139">
        <f>+'Planilla caligus SIFA'!R67</f>
        <v>0</v>
      </c>
      <c r="K21" s="139">
        <f>+'Planilla caligus SIFA'!S67</f>
        <v>0</v>
      </c>
      <c r="L21" s="139">
        <f>+'Planilla caligus SIFA'!T67</f>
        <v>0</v>
      </c>
      <c r="M21" s="139">
        <f t="shared" si="8"/>
        <v>0</v>
      </c>
      <c r="N21" s="134"/>
      <c r="O21" s="139">
        <v>2.0</v>
      </c>
      <c r="P21" s="139">
        <f>+'Planilla caligus SIFA'!R79</f>
        <v>2</v>
      </c>
      <c r="Q21" s="139">
        <f>+'Planilla caligus SIFA'!S79</f>
        <v>1</v>
      </c>
      <c r="R21" s="139">
        <f>+'Planilla caligus SIFA'!T79</f>
        <v>2</v>
      </c>
      <c r="S21" s="139">
        <f t="shared" si="9"/>
        <v>3</v>
      </c>
      <c r="T21" s="134"/>
      <c r="U21" s="134"/>
      <c r="V21" s="134"/>
      <c r="W21" s="134"/>
      <c r="X21" s="134"/>
      <c r="Y21" s="134"/>
      <c r="Z21" s="134"/>
    </row>
    <row r="22" ht="15.75" customHeight="1">
      <c r="A22" s="134"/>
      <c r="B22" s="134"/>
      <c r="C22" s="139">
        <v>3.0</v>
      </c>
      <c r="D22" s="139">
        <f>+'Planilla caligus SIFA'!R56</f>
        <v>3</v>
      </c>
      <c r="E22" s="139">
        <f>+'Planilla caligus SIFA'!S56</f>
        <v>2</v>
      </c>
      <c r="F22" s="139">
        <f>+'Planilla caligus SIFA'!T56</f>
        <v>0</v>
      </c>
      <c r="G22" s="139">
        <f t="shared" si="7"/>
        <v>2</v>
      </c>
      <c r="H22" s="136"/>
      <c r="I22" s="139">
        <v>3.0</v>
      </c>
      <c r="J22" s="139">
        <f>+'Planilla caligus SIFA'!R68</f>
        <v>2</v>
      </c>
      <c r="K22" s="139">
        <f>+'Planilla caligus SIFA'!S68</f>
        <v>2</v>
      </c>
      <c r="L22" s="139">
        <f>+'Planilla caligus SIFA'!T68</f>
        <v>2</v>
      </c>
      <c r="M22" s="139">
        <f t="shared" si="8"/>
        <v>4</v>
      </c>
      <c r="N22" s="134"/>
      <c r="O22" s="139">
        <v>3.0</v>
      </c>
      <c r="P22" s="139">
        <f>+'Planilla caligus SIFA'!R80</f>
        <v>2</v>
      </c>
      <c r="Q22" s="139">
        <f>+'Planilla caligus SIFA'!S80</f>
        <v>2</v>
      </c>
      <c r="R22" s="139">
        <f>+'Planilla caligus SIFA'!T80</f>
        <v>2</v>
      </c>
      <c r="S22" s="139">
        <f t="shared" si="9"/>
        <v>4</v>
      </c>
      <c r="T22" s="134"/>
      <c r="U22" s="134"/>
      <c r="V22" s="134"/>
      <c r="W22" s="134"/>
      <c r="X22" s="134"/>
      <c r="Y22" s="134"/>
      <c r="Z22" s="134"/>
    </row>
    <row r="23" ht="15.75" customHeight="1">
      <c r="A23" s="134"/>
      <c r="B23" s="134"/>
      <c r="C23" s="139">
        <v>4.0</v>
      </c>
      <c r="D23" s="139">
        <f>+'Planilla caligus SIFA'!R57</f>
        <v>0</v>
      </c>
      <c r="E23" s="139">
        <f>+'Planilla caligus SIFA'!S57</f>
        <v>0</v>
      </c>
      <c r="F23" s="139">
        <f>+'Planilla caligus SIFA'!T57</f>
        <v>0</v>
      </c>
      <c r="G23" s="139">
        <f t="shared" si="7"/>
        <v>0</v>
      </c>
      <c r="H23" s="136"/>
      <c r="I23" s="139">
        <v>4.0</v>
      </c>
      <c r="J23" s="139">
        <f>+'Planilla caligus SIFA'!R69</f>
        <v>0</v>
      </c>
      <c r="K23" s="139">
        <f>+'Planilla caligus SIFA'!S69</f>
        <v>0</v>
      </c>
      <c r="L23" s="139">
        <f>+'Planilla caligus SIFA'!T69</f>
        <v>0</v>
      </c>
      <c r="M23" s="139">
        <f t="shared" si="8"/>
        <v>0</v>
      </c>
      <c r="N23" s="134"/>
      <c r="O23" s="139">
        <v>4.0</v>
      </c>
      <c r="P23" s="139">
        <f>+'Planilla caligus SIFA'!R81</f>
        <v>0</v>
      </c>
      <c r="Q23" s="139">
        <f>+'Planilla caligus SIFA'!S81</f>
        <v>0</v>
      </c>
      <c r="R23" s="139">
        <f>+'Planilla caligus SIFA'!T81</f>
        <v>0</v>
      </c>
      <c r="S23" s="139">
        <f t="shared" si="9"/>
        <v>0</v>
      </c>
      <c r="T23" s="134"/>
      <c r="U23" s="134"/>
      <c r="V23" s="134"/>
      <c r="W23" s="134"/>
      <c r="X23" s="134"/>
      <c r="Y23" s="134"/>
      <c r="Z23" s="134"/>
    </row>
    <row r="24" ht="15.75" customHeight="1">
      <c r="A24" s="134"/>
      <c r="B24" s="134"/>
      <c r="C24" s="139">
        <v>5.0</v>
      </c>
      <c r="D24" s="139">
        <f>+'Planilla caligus SIFA'!R58</f>
        <v>2</v>
      </c>
      <c r="E24" s="139">
        <f>+'Planilla caligus SIFA'!S58</f>
        <v>2</v>
      </c>
      <c r="F24" s="139">
        <f>+'Planilla caligus SIFA'!T58</f>
        <v>1</v>
      </c>
      <c r="G24" s="139">
        <f t="shared" si="7"/>
        <v>3</v>
      </c>
      <c r="H24" s="136"/>
      <c r="I24" s="139">
        <v>5.0</v>
      </c>
      <c r="J24" s="139">
        <f>+'Planilla caligus SIFA'!R70</f>
        <v>0</v>
      </c>
      <c r="K24" s="139">
        <f>+'Planilla caligus SIFA'!S70</f>
        <v>0</v>
      </c>
      <c r="L24" s="139">
        <f>+'Planilla caligus SIFA'!T70</f>
        <v>2</v>
      </c>
      <c r="M24" s="139">
        <f t="shared" si="8"/>
        <v>2</v>
      </c>
      <c r="N24" s="134"/>
      <c r="O24" s="139">
        <v>5.0</v>
      </c>
      <c r="P24" s="139">
        <f>+'Planilla caligus SIFA'!R82</f>
        <v>2</v>
      </c>
      <c r="Q24" s="139">
        <f>+'Planilla caligus SIFA'!S82</f>
        <v>2</v>
      </c>
      <c r="R24" s="139">
        <f>+'Planilla caligus SIFA'!T82</f>
        <v>2</v>
      </c>
      <c r="S24" s="139">
        <f t="shared" si="9"/>
        <v>4</v>
      </c>
      <c r="T24" s="134"/>
      <c r="U24" s="134"/>
      <c r="V24" s="134"/>
      <c r="W24" s="134"/>
      <c r="X24" s="134"/>
      <c r="Y24" s="134"/>
      <c r="Z24" s="134"/>
    </row>
    <row r="25" ht="15.75" customHeight="1">
      <c r="A25" s="134"/>
      <c r="B25" s="134"/>
      <c r="C25" s="139">
        <v>6.0</v>
      </c>
      <c r="D25" s="139">
        <f>+'Planilla caligus SIFA'!R59</f>
        <v>0</v>
      </c>
      <c r="E25" s="139">
        <f>+'Planilla caligus SIFA'!S59</f>
        <v>0</v>
      </c>
      <c r="F25" s="139">
        <f>+'Planilla caligus SIFA'!T59</f>
        <v>0</v>
      </c>
      <c r="G25" s="139">
        <f t="shared" si="7"/>
        <v>0</v>
      </c>
      <c r="H25" s="136"/>
      <c r="I25" s="139">
        <v>6.0</v>
      </c>
      <c r="J25" s="139">
        <f>+'Planilla caligus SIFA'!R71</f>
        <v>3</v>
      </c>
      <c r="K25" s="139">
        <f>+'Planilla caligus SIFA'!S71</f>
        <v>2</v>
      </c>
      <c r="L25" s="139">
        <f>+'Planilla caligus SIFA'!T71</f>
        <v>2</v>
      </c>
      <c r="M25" s="139">
        <f t="shared" si="8"/>
        <v>4</v>
      </c>
      <c r="N25" s="134"/>
      <c r="O25" s="139">
        <v>6.0</v>
      </c>
      <c r="P25" s="139">
        <f>+'Planilla caligus SIFA'!R83</f>
        <v>0</v>
      </c>
      <c r="Q25" s="139">
        <f>+'Planilla caligus SIFA'!S83</f>
        <v>0</v>
      </c>
      <c r="R25" s="139">
        <f>+'Planilla caligus SIFA'!T83</f>
        <v>0</v>
      </c>
      <c r="S25" s="139">
        <f t="shared" si="9"/>
        <v>0</v>
      </c>
      <c r="T25" s="134"/>
      <c r="U25" s="134"/>
      <c r="V25" s="134"/>
      <c r="W25" s="134"/>
      <c r="X25" s="134"/>
      <c r="Y25" s="134"/>
      <c r="Z25" s="134"/>
    </row>
    <row r="26" ht="15.75" customHeight="1">
      <c r="A26" s="134"/>
      <c r="B26" s="134"/>
      <c r="C26" s="139">
        <v>7.0</v>
      </c>
      <c r="D26" s="139">
        <f>+'Planilla caligus SIFA'!R60</f>
        <v>2</v>
      </c>
      <c r="E26" s="139">
        <f>+'Planilla caligus SIFA'!S60</f>
        <v>0</v>
      </c>
      <c r="F26" s="139">
        <f>+'Planilla caligus SIFA'!T60</f>
        <v>1</v>
      </c>
      <c r="G26" s="139">
        <f t="shared" si="7"/>
        <v>1</v>
      </c>
      <c r="H26" s="136"/>
      <c r="I26" s="139">
        <v>7.0</v>
      </c>
      <c r="J26" s="139">
        <f>+'Planilla caligus SIFA'!R72</f>
        <v>2</v>
      </c>
      <c r="K26" s="139">
        <f>+'Planilla caligus SIFA'!S72</f>
        <v>2</v>
      </c>
      <c r="L26" s="139">
        <f>+'Planilla caligus SIFA'!T72</f>
        <v>2</v>
      </c>
      <c r="M26" s="139">
        <f t="shared" si="8"/>
        <v>4</v>
      </c>
      <c r="N26" s="134"/>
      <c r="O26" s="139">
        <v>7.0</v>
      </c>
      <c r="P26" s="139">
        <f>+'Planilla caligus SIFA'!R84</f>
        <v>1</v>
      </c>
      <c r="Q26" s="139">
        <f>+'Planilla caligus SIFA'!S84</f>
        <v>2</v>
      </c>
      <c r="R26" s="139">
        <f>+'Planilla caligus SIFA'!T84</f>
        <v>1</v>
      </c>
      <c r="S26" s="139">
        <f t="shared" si="9"/>
        <v>3</v>
      </c>
      <c r="T26" s="134"/>
      <c r="U26" s="134"/>
      <c r="V26" s="134"/>
      <c r="W26" s="134"/>
      <c r="X26" s="134"/>
      <c r="Y26" s="134"/>
      <c r="Z26" s="134"/>
    </row>
    <row r="27" ht="15.75" customHeight="1">
      <c r="A27" s="134"/>
      <c r="B27" s="134"/>
      <c r="C27" s="139">
        <v>8.0</v>
      </c>
      <c r="D27" s="139">
        <f>+'Planilla caligus SIFA'!R61</f>
        <v>0</v>
      </c>
      <c r="E27" s="139">
        <f>+'Planilla caligus SIFA'!S61</f>
        <v>0</v>
      </c>
      <c r="F27" s="139">
        <f>+'Planilla caligus SIFA'!T61</f>
        <v>0</v>
      </c>
      <c r="G27" s="139">
        <f t="shared" si="7"/>
        <v>0</v>
      </c>
      <c r="H27" s="136"/>
      <c r="I27" s="139">
        <v>8.0</v>
      </c>
      <c r="J27" s="139">
        <f>+'Planilla caligus SIFA'!R73</f>
        <v>1</v>
      </c>
      <c r="K27" s="139">
        <f>+'Planilla caligus SIFA'!S73</f>
        <v>0</v>
      </c>
      <c r="L27" s="139">
        <f>+'Planilla caligus SIFA'!T73</f>
        <v>2</v>
      </c>
      <c r="M27" s="139">
        <f t="shared" si="8"/>
        <v>2</v>
      </c>
      <c r="N27" s="134"/>
      <c r="O27" s="139">
        <v>8.0</v>
      </c>
      <c r="P27" s="139">
        <f>+'Planilla caligus SIFA'!R85</f>
        <v>0</v>
      </c>
      <c r="Q27" s="139">
        <f>+'Planilla caligus SIFA'!S85</f>
        <v>1</v>
      </c>
      <c r="R27" s="139">
        <f>+'Planilla caligus SIFA'!T85</f>
        <v>2</v>
      </c>
      <c r="S27" s="139">
        <f t="shared" si="9"/>
        <v>3</v>
      </c>
      <c r="T27" s="134"/>
      <c r="U27" s="134"/>
      <c r="V27" s="134"/>
      <c r="W27" s="134"/>
      <c r="X27" s="134"/>
      <c r="Y27" s="134"/>
      <c r="Z27" s="134"/>
    </row>
    <row r="28" ht="15.75" customHeight="1">
      <c r="A28" s="134"/>
      <c r="B28" s="134"/>
      <c r="C28" s="139">
        <v>9.0</v>
      </c>
      <c r="D28" s="139">
        <f>+'Planilla caligus SIFA'!R62</f>
        <v>0</v>
      </c>
      <c r="E28" s="139">
        <f>+'Planilla caligus SIFA'!S62</f>
        <v>3</v>
      </c>
      <c r="F28" s="139">
        <f>+'Planilla caligus SIFA'!T62</f>
        <v>0</v>
      </c>
      <c r="G28" s="139">
        <f t="shared" si="7"/>
        <v>3</v>
      </c>
      <c r="H28" s="136"/>
      <c r="I28" s="139">
        <v>9.0</v>
      </c>
      <c r="J28" s="139">
        <f>+'Planilla caligus SIFA'!R74</f>
        <v>0</v>
      </c>
      <c r="K28" s="139">
        <f>+'Planilla caligus SIFA'!S74</f>
        <v>0</v>
      </c>
      <c r="L28" s="139">
        <f>+'Planilla caligus SIFA'!T74</f>
        <v>0</v>
      </c>
      <c r="M28" s="139">
        <f t="shared" si="8"/>
        <v>0</v>
      </c>
      <c r="N28" s="134"/>
      <c r="O28" s="139">
        <v>9.0</v>
      </c>
      <c r="P28" s="139">
        <f>+'Planilla caligus SIFA'!R86</f>
        <v>2</v>
      </c>
      <c r="Q28" s="139">
        <f>+'Planilla caligus SIFA'!S86</f>
        <v>2</v>
      </c>
      <c r="R28" s="139">
        <f>+'Planilla caligus SIFA'!T86</f>
        <v>3</v>
      </c>
      <c r="S28" s="139">
        <f t="shared" si="9"/>
        <v>5</v>
      </c>
      <c r="T28" s="134"/>
      <c r="U28" s="134"/>
      <c r="V28" s="134"/>
      <c r="W28" s="134"/>
      <c r="X28" s="134"/>
      <c r="Y28" s="134"/>
      <c r="Z28" s="134"/>
    </row>
    <row r="29" ht="15.75" customHeight="1">
      <c r="A29" s="134"/>
      <c r="B29" s="134"/>
      <c r="C29" s="139">
        <v>10.0</v>
      </c>
      <c r="D29" s="139">
        <f>+'Planilla caligus SIFA'!R63</f>
        <v>2</v>
      </c>
      <c r="E29" s="139">
        <f>+'Planilla caligus SIFA'!S63</f>
        <v>0</v>
      </c>
      <c r="F29" s="139">
        <f>+'Planilla caligus SIFA'!T63</f>
        <v>0</v>
      </c>
      <c r="G29" s="139">
        <f t="shared" si="7"/>
        <v>0</v>
      </c>
      <c r="H29" s="136"/>
      <c r="I29" s="139">
        <v>10.0</v>
      </c>
      <c r="J29" s="139">
        <f>+'Planilla caligus SIFA'!R75</f>
        <v>0</v>
      </c>
      <c r="K29" s="139">
        <f>+'Planilla caligus SIFA'!S75</f>
        <v>0</v>
      </c>
      <c r="L29" s="139">
        <f>+'Planilla caligus SIFA'!T75</f>
        <v>0</v>
      </c>
      <c r="M29" s="139">
        <f t="shared" si="8"/>
        <v>0</v>
      </c>
      <c r="N29" s="134"/>
      <c r="O29" s="139">
        <v>10.0</v>
      </c>
      <c r="P29" s="139">
        <f>+'Planilla caligus SIFA'!R87</f>
        <v>1</v>
      </c>
      <c r="Q29" s="139">
        <f>+'Planilla caligus SIFA'!S87</f>
        <v>2</v>
      </c>
      <c r="R29" s="139">
        <f>+'Planilla caligus SIFA'!T87</f>
        <v>0</v>
      </c>
      <c r="S29" s="139">
        <f t="shared" si="9"/>
        <v>2</v>
      </c>
      <c r="T29" s="134"/>
      <c r="U29" s="134"/>
      <c r="V29" s="134"/>
      <c r="W29" s="134"/>
      <c r="X29" s="134"/>
      <c r="Y29" s="134"/>
      <c r="Z29" s="134"/>
    </row>
    <row r="30" ht="15.75" customHeight="1">
      <c r="A30" s="134"/>
      <c r="B30" s="134"/>
      <c r="C30" s="139" t="s">
        <v>136</v>
      </c>
      <c r="D30" s="139">
        <f>+'Planilla caligus SIFA'!R64</f>
        <v>1</v>
      </c>
      <c r="E30" s="139">
        <f>+'Planilla caligus SIFA'!S64</f>
        <v>1</v>
      </c>
      <c r="F30" s="139">
        <f>+'Planilla caligus SIFA'!T64</f>
        <v>2</v>
      </c>
      <c r="G30" s="139">
        <f t="shared" si="7"/>
        <v>3</v>
      </c>
      <c r="H30" s="136"/>
      <c r="I30" s="139" t="s">
        <v>136</v>
      </c>
      <c r="J30" s="139">
        <f>+'Planilla caligus SIFA'!R76</f>
        <v>0</v>
      </c>
      <c r="K30" s="139">
        <f>+'Planilla caligus SIFA'!S76</f>
        <v>1</v>
      </c>
      <c r="L30" s="139">
        <f>+'Planilla caligus SIFA'!T76</f>
        <v>2</v>
      </c>
      <c r="M30" s="139">
        <f t="shared" si="8"/>
        <v>3</v>
      </c>
      <c r="N30" s="134"/>
      <c r="O30" s="139" t="s">
        <v>136</v>
      </c>
      <c r="P30" s="139">
        <f>+'Planilla caligus SIFA'!R88</f>
        <v>0</v>
      </c>
      <c r="Q30" s="139">
        <f>+'Planilla caligus SIFA'!S88</f>
        <v>1</v>
      </c>
      <c r="R30" s="139">
        <f>+'Planilla caligus SIFA'!T88</f>
        <v>1</v>
      </c>
      <c r="S30" s="139">
        <f t="shared" si="9"/>
        <v>2</v>
      </c>
      <c r="T30" s="134"/>
      <c r="U30" s="134"/>
      <c r="V30" s="134"/>
      <c r="W30" s="134"/>
      <c r="X30" s="134"/>
      <c r="Y30" s="134"/>
      <c r="Z30" s="134"/>
    </row>
    <row r="31" ht="15.75" customHeight="1">
      <c r="A31" s="134"/>
      <c r="B31" s="134"/>
      <c r="C31" s="139" t="s">
        <v>137</v>
      </c>
      <c r="D31" s="139">
        <f t="shared" ref="D31:G31" si="10">SUM(D20:D30)/10</f>
        <v>1.2</v>
      </c>
      <c r="E31" s="139">
        <f t="shared" si="10"/>
        <v>1.1</v>
      </c>
      <c r="F31" s="139">
        <f t="shared" si="10"/>
        <v>0.6</v>
      </c>
      <c r="G31" s="139">
        <f t="shared" si="10"/>
        <v>1.7</v>
      </c>
      <c r="H31" s="136"/>
      <c r="I31" s="139" t="s">
        <v>137</v>
      </c>
      <c r="J31" s="139">
        <f t="shared" ref="J31:M31" si="11">SUM(J20:J30)/10</f>
        <v>0.8</v>
      </c>
      <c r="K31" s="139">
        <f t="shared" si="11"/>
        <v>0.7</v>
      </c>
      <c r="L31" s="139">
        <f t="shared" si="11"/>
        <v>1.2</v>
      </c>
      <c r="M31" s="139">
        <f t="shared" si="11"/>
        <v>1.9</v>
      </c>
      <c r="N31" s="134"/>
      <c r="O31" s="139" t="s">
        <v>137</v>
      </c>
      <c r="P31" s="139">
        <f t="shared" ref="P31:S31" si="12">SUM(P20:P30)/10</f>
        <v>1</v>
      </c>
      <c r="Q31" s="139">
        <f t="shared" si="12"/>
        <v>1.4</v>
      </c>
      <c r="R31" s="139">
        <f t="shared" si="12"/>
        <v>1.4</v>
      </c>
      <c r="S31" s="139">
        <f t="shared" si="12"/>
        <v>2.8</v>
      </c>
      <c r="T31" s="134"/>
      <c r="U31" s="134"/>
      <c r="V31" s="134"/>
      <c r="W31" s="134"/>
      <c r="X31" s="134"/>
      <c r="Y31" s="134"/>
      <c r="Z31" s="134"/>
    </row>
    <row r="32" ht="15.75" customHeight="1">
      <c r="A32" s="134"/>
      <c r="B32" s="134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ht="15.75" customHeight="1">
      <c r="A33" s="134"/>
      <c r="B33" s="134"/>
      <c r="C33" s="140" t="s">
        <v>138</v>
      </c>
      <c r="D33" s="141"/>
      <c r="E33" s="142" t="str">
        <f>+'Planilla caligus SIFA'!B6</f>
        <v>SEBASTIAN RODRIGO</v>
      </c>
      <c r="F33" s="143"/>
      <c r="G33" s="141"/>
      <c r="H33" s="136"/>
      <c r="I33" s="136"/>
      <c r="J33" s="136"/>
      <c r="K33" s="136"/>
      <c r="L33" s="136"/>
      <c r="M33" s="136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ht="15.75" customHeight="1">
      <c r="A34" s="134"/>
      <c r="B34" s="134"/>
      <c r="C34" s="144"/>
      <c r="D34" s="145"/>
      <c r="E34" s="146" t="str">
        <f>+'Planilla caligus SIFA'!B7</f>
        <v>BARRIA BARRIA </v>
      </c>
      <c r="F34" s="147"/>
      <c r="G34" s="148"/>
      <c r="H34" s="136"/>
      <c r="I34" s="136"/>
      <c r="J34" s="136"/>
      <c r="K34" s="136"/>
      <c r="L34" s="136"/>
      <c r="M34" s="136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ht="15.75" customHeight="1">
      <c r="A35" s="134"/>
      <c r="B35" s="134"/>
      <c r="C35" s="149" t="s">
        <v>139</v>
      </c>
      <c r="D35" s="150"/>
      <c r="E35" s="140" t="str">
        <f>'Planilla caligus SIFA'!B5</f>
        <v>17297858-4</v>
      </c>
      <c r="F35" s="143"/>
      <c r="G35" s="151"/>
      <c r="H35" s="136"/>
      <c r="I35" s="136"/>
      <c r="J35" s="136"/>
      <c r="K35" s="152"/>
      <c r="L35" s="136"/>
      <c r="M35" s="136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ht="15.75" customHeight="1">
      <c r="A36" s="134"/>
      <c r="B36" s="134"/>
      <c r="C36" s="149" t="s">
        <v>140</v>
      </c>
      <c r="D36" s="150"/>
      <c r="E36" s="153">
        <f>+'Planilla caligus SIFA'!B3</f>
        <v>44736</v>
      </c>
      <c r="F36" s="154"/>
      <c r="G36" s="155"/>
      <c r="H36" s="136"/>
      <c r="I36" s="136"/>
      <c r="J36" s="136"/>
      <c r="K36" s="136"/>
      <c r="L36" s="136"/>
      <c r="M36" s="136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ht="15.75" customHeight="1">
      <c r="A37" s="134"/>
      <c r="B37" s="134"/>
      <c r="C37" s="134"/>
      <c r="D37" s="134"/>
      <c r="E37" s="134"/>
      <c r="F37" s="136"/>
      <c r="G37" s="136"/>
      <c r="H37" s="136"/>
      <c r="I37" s="136"/>
      <c r="J37" s="136"/>
      <c r="K37" s="136"/>
      <c r="L37" s="136"/>
      <c r="M37" s="136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ht="15.75" customHeight="1">
      <c r="A38" s="134"/>
      <c r="B38" s="134"/>
      <c r="C38" s="134"/>
      <c r="D38" s="134"/>
      <c r="E38" s="134"/>
      <c r="F38" s="136"/>
      <c r="G38" s="136"/>
      <c r="H38" s="136"/>
      <c r="I38" s="136"/>
      <c r="J38" s="136"/>
      <c r="K38" s="136"/>
      <c r="L38" s="136"/>
      <c r="M38" s="136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ht="15.75" customHeight="1">
      <c r="A39" s="134"/>
      <c r="B39" s="134"/>
      <c r="C39" s="134" t="s">
        <v>141</v>
      </c>
      <c r="D39" s="156"/>
      <c r="E39" s="156"/>
      <c r="F39" s="156"/>
      <c r="G39" s="136"/>
      <c r="H39" s="136"/>
      <c r="I39" s="136"/>
      <c r="J39" s="136"/>
      <c r="K39" s="136"/>
      <c r="L39" s="136"/>
      <c r="M39" s="136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ht="15.75" customHeight="1">
      <c r="A40" s="134"/>
      <c r="B40" s="134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ht="15.75" customHeight="1">
      <c r="A41" s="134"/>
      <c r="B41" s="134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ht="15.75" customHeight="1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ht="15.75" customHeight="1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ht="15.75" customHeight="1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ht="15.75" customHeight="1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ht="15.75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ht="15.75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ht="15.75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ht="15.7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ht="15.75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ht="15.75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ht="15.75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ht="15.75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ht="15.75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ht="15.75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ht="15.75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ht="15.75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ht="15.75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ht="15.75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ht="15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ht="15.75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ht="15.75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ht="15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ht="15.75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ht="15.75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ht="15.75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ht="15.7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ht="15.75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ht="15.75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ht="15.75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ht="15.75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ht="15.75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ht="15.75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ht="15.75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ht="15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ht="15.75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ht="15.75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ht="15.7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ht="15.75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ht="15.75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ht="15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ht="15.75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ht="15.75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ht="15.75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ht="15.75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ht="15.75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ht="15.75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ht="15.75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ht="15.7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ht="15.75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ht="15.7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ht="15.75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ht="15.75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ht="15.75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ht="15.75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ht="15.75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ht="15.75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ht="15.75" customHeight="1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ht="15.75" customHeight="1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ht="15.75" customHeight="1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ht="15.75" customHeight="1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ht="15.75" customHeight="1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ht="15.75" customHeight="1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ht="15.75" customHeight="1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ht="15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ht="15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ht="15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ht="15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ht="15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ht="15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ht="15.75" customHeigh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ht="15.75" customHeigh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ht="15.7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ht="15.75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ht="15.75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ht="15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ht="15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ht="15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ht="15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ht="15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ht="15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ht="15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ht="15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ht="15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ht="15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ht="15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ht="15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ht="15.75" customHeight="1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ht="15.75" customHeight="1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ht="15.75" customHeight="1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ht="15.75" customHeight="1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ht="15.75" customHeight="1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ht="15.75" customHeight="1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ht="15.75" customHeight="1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ht="15.75" customHeight="1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ht="15.75" customHeight="1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ht="15.75" customHeight="1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ht="15.75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ht="15.75" customHeight="1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ht="15.75" customHeight="1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ht="15.75" customHeight="1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ht="15.75" customHeight="1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ht="15.75" customHeight="1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ht="15.75" customHeight="1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ht="15.75" customHeight="1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ht="15.75" customHeight="1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ht="15.75" customHeight="1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ht="15.75" customHeight="1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ht="15.75" customHeight="1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ht="15.75" customHeight="1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ht="15.75" customHeight="1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ht="15.75" customHeight="1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ht="15.75" customHeight="1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ht="15.75" customHeight="1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ht="15.75" customHeight="1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ht="15.75" customHeight="1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ht="15.75" customHeight="1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ht="15.75" customHeight="1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ht="15.75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ht="15.75" customHeight="1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ht="15.75" customHeight="1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ht="15.75" customHeight="1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ht="15.75" customHeight="1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ht="15.75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ht="15.75" customHeight="1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ht="15.75" customHeight="1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ht="15.75" customHeight="1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ht="15.75" customHeight="1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ht="15.75" customHeight="1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ht="15.75" customHeight="1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ht="15.75" customHeight="1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ht="15.75" customHeight="1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ht="15.75" customHeight="1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ht="15.75" customHeight="1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ht="15.75" customHeight="1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ht="15.75" customHeight="1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ht="15.75" customHeight="1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ht="15.75" customHeight="1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ht="15.75" customHeight="1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ht="15.75" customHeight="1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ht="15.75" customHeight="1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ht="15.75" customHeight="1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ht="15.75" customHeight="1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ht="15.75" customHeight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ht="15.75" customHeight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ht="15.75" customHeight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ht="15.75" customHeight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ht="15.75" customHeight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ht="15.75" customHeight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ht="15.75" customHeight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ht="15.75" customHeight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ht="15.75" customHeight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ht="15.75" customHeight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ht="15.75" customHeight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ht="15.75" customHeight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ht="15.75" customHeight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ht="15.75" customHeight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ht="15.75" customHeight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ht="15.75" customHeight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ht="15.75" customHeight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ht="15.75" customHeight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ht="15.75" customHeight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ht="15.75" customHeight="1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ht="15.75" customHeight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ht="15.75" customHeight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ht="15.75" customHeight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ht="15.75" customHeight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ht="15.75" customHeight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ht="15.75" customHeight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ht="15.75" customHeight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ht="15.75" customHeight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ht="15.75" customHeight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ht="15.75" customHeight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ht="15.75" customHeight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ht="15.75" customHeight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ht="15.75" customHeight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ht="15.75" customHeight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ht="15.75" customHeight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ht="15.75" customHeight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ht="15.75" customHeight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ht="15.75" customHeight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ht="15.75" customHeight="1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ht="15.75" customHeight="1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ht="15.75" customHeight="1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ht="15.75" customHeight="1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ht="15.75" customHeight="1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ht="15.75" customHeight="1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ht="15.75" customHeight="1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ht="15.75" customHeight="1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ht="15.75" customHeight="1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ht="15.75" customHeight="1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ht="15.75" customHeight="1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ht="15.75" customHeight="1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ht="15.75" customHeight="1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ht="15.75" customHeight="1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ht="15.75" customHeight="1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ht="15.75" customHeight="1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ht="15.75" customHeight="1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ht="15.75" customHeight="1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ht="15.75" customHeight="1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ht="15.75" customHeight="1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ht="15.75" customHeight="1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ht="15.75" customHeight="1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ht="15.75" customHeight="1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ht="15.75" customHeight="1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ht="15.75" customHeight="1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ht="15.75" customHeight="1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ht="15.75" customHeight="1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ht="15.75" customHeight="1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ht="15.75" customHeight="1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ht="15.75" customHeight="1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ht="15.75" customHeight="1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ht="15.75" customHeight="1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ht="15.75" customHeight="1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ht="15.75" customHeight="1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ht="15.75" customHeight="1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ht="15.75" customHeight="1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ht="15.75" customHeight="1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ht="15.75" customHeight="1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ht="15.75" customHeight="1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ht="15.75" customHeight="1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ht="15.75" customHeight="1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ht="15.75" customHeight="1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ht="15.75" customHeight="1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ht="15.75" customHeight="1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ht="15.75" customHeight="1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ht="15.75" customHeight="1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ht="15.75" customHeight="1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ht="15.75" customHeight="1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ht="15.75" customHeight="1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ht="15.75" customHeight="1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ht="15.75" customHeight="1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ht="15.75" customHeight="1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ht="15.75" customHeight="1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ht="15.75" customHeight="1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ht="15.75" customHeight="1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ht="15.75" customHeight="1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ht="15.75" customHeight="1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ht="15.75" customHeight="1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ht="15.75" customHeight="1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ht="15.75" customHeight="1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ht="15.75" customHeight="1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ht="15.75" customHeight="1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ht="15.75" customHeight="1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ht="15.75" customHeight="1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ht="15.75" customHeight="1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ht="15.75" customHeight="1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ht="15.75" customHeight="1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ht="15.75" customHeight="1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ht="15.75" customHeight="1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ht="15.75" customHeight="1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ht="15.75" customHeight="1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ht="15.75" customHeight="1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ht="15.75" customHeight="1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ht="15.75" customHeight="1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ht="15.75" customHeight="1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ht="15.75" customHeight="1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ht="15.75" customHeight="1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ht="15.75" customHeight="1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ht="15.75" customHeight="1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ht="15.75" customHeight="1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ht="15.75" customHeight="1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ht="15.75" customHeight="1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ht="15.75" customHeight="1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ht="15.75" customHeight="1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ht="15.75" customHeight="1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ht="15.75" customHeight="1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ht="15.75" customHeight="1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ht="15.75" customHeight="1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ht="15.75" customHeight="1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ht="15.75" customHeight="1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ht="15.75" customHeight="1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ht="15.75" customHeight="1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ht="15.75" customHeight="1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ht="15.75" customHeight="1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ht="15.75" customHeight="1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ht="15.75" customHeight="1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ht="15.75" customHeight="1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ht="15.75" customHeight="1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ht="15.75" customHeight="1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ht="15.75" customHeight="1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ht="15.75" customHeight="1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ht="15.75" customHeight="1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ht="15.75" customHeight="1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ht="15.75" customHeight="1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ht="15.75" customHeight="1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ht="15.75" customHeight="1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ht="15.75" customHeight="1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ht="15.75" customHeight="1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ht="15.75" customHeight="1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ht="15.75" customHeight="1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ht="15.75" customHeight="1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ht="15.75" customHeight="1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ht="15.75" customHeight="1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ht="15.75" customHeight="1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ht="15.75" customHeight="1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ht="15.75" customHeight="1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ht="15.75" customHeight="1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ht="15.75" customHeight="1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ht="15.75" customHeight="1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ht="15.75" customHeight="1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ht="15.75" customHeight="1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ht="15.75" customHeight="1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ht="15.75" customHeight="1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ht="15.75" customHeight="1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ht="15.75" customHeight="1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ht="15.75" customHeight="1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ht="15.75" customHeight="1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ht="15.75" customHeight="1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ht="15.75" customHeight="1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ht="15.75" customHeight="1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ht="15.75" customHeight="1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ht="15.75" customHeight="1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ht="15.75" customHeight="1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ht="15.75" customHeight="1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ht="15.75" customHeight="1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ht="15.75" customHeight="1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ht="15.75" customHeight="1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ht="15.75" customHeight="1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ht="15.75" customHeight="1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ht="15.75" customHeight="1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ht="15.75" customHeight="1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ht="15.75" customHeight="1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ht="15.75" customHeight="1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ht="15.75" customHeight="1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ht="15.75" customHeight="1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ht="15.75" customHeight="1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ht="15.75" customHeight="1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ht="15.75" customHeight="1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ht="15.75" customHeight="1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ht="15.75" customHeight="1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ht="15.75" customHeight="1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ht="15.75" customHeight="1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ht="15.75" customHeight="1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ht="15.75" customHeight="1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ht="15.75" customHeight="1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ht="15.75" customHeight="1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ht="15.75" customHeight="1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ht="15.75" customHeight="1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ht="15.75" customHeight="1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ht="15.75" customHeight="1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ht="15.75" customHeight="1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ht="15.75" customHeight="1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ht="15.75" customHeight="1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ht="15.75" customHeight="1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ht="15.75" customHeight="1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ht="15.75" customHeight="1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ht="15.75" customHeight="1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ht="15.75" customHeight="1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ht="15.75" customHeight="1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ht="15.75" customHeight="1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ht="15.75" customHeight="1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ht="15.75" customHeight="1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ht="15.75" customHeight="1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ht="15.75" customHeight="1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ht="15.75" customHeight="1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ht="15.75" customHeight="1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ht="15.75" customHeight="1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ht="15.75" customHeight="1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ht="15.75" customHeight="1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ht="15.75" customHeight="1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ht="15.75" customHeight="1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ht="15.75" customHeight="1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ht="15.75" customHeight="1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ht="15.75" customHeight="1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ht="15.75" customHeight="1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ht="15.75" customHeight="1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ht="15.75" customHeight="1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ht="15.75" customHeight="1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ht="15.75" customHeight="1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ht="15.75" customHeight="1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ht="15.75" customHeight="1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ht="15.75" customHeight="1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ht="15.75" customHeight="1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ht="15.75" customHeight="1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ht="15.75" customHeight="1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ht="15.75" customHeight="1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ht="15.75" customHeight="1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ht="15.75" customHeight="1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ht="15.75" customHeight="1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ht="15.75" customHeight="1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ht="15.75" customHeight="1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ht="15.75" customHeight="1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ht="15.75" customHeight="1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ht="15.75" customHeight="1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ht="15.75" customHeight="1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ht="15.75" customHeight="1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ht="15.75" customHeight="1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ht="15.75" customHeight="1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ht="15.75" customHeight="1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ht="15.75" customHeight="1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ht="15.75" customHeight="1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ht="15.75" customHeight="1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ht="15.75" customHeight="1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ht="15.75" customHeight="1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ht="15.75" customHeight="1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ht="15.75" customHeight="1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ht="15.75" customHeight="1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ht="15.75" customHeight="1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ht="15.75" customHeight="1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ht="15.75" customHeight="1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ht="15.75" customHeight="1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ht="15.75" customHeight="1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ht="15.75" customHeight="1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ht="15.75" customHeight="1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ht="15.75" customHeight="1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ht="15.75" customHeight="1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ht="15.75" customHeight="1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ht="15.75" customHeight="1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ht="15.75" customHeight="1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ht="15.75" customHeight="1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ht="15.75" customHeight="1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ht="15.75" customHeight="1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ht="15.75" customHeight="1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ht="15.75" customHeight="1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ht="15.75" customHeight="1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ht="15.75" customHeight="1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ht="15.75" customHeight="1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ht="15.75" customHeight="1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ht="15.75" customHeight="1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ht="15.75" customHeight="1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ht="15.75" customHeight="1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ht="15.75" customHeight="1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ht="15.75" customHeight="1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ht="15.75" customHeight="1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ht="15.75" customHeight="1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ht="15.75" customHeight="1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ht="15.75" customHeight="1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ht="15.75" customHeight="1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ht="15.75" customHeight="1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ht="15.75" customHeight="1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ht="15.75" customHeight="1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ht="15.75" customHeight="1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ht="15.75" customHeight="1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ht="15.75" customHeight="1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ht="15.75" customHeight="1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ht="15.75" customHeight="1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ht="15.75" customHeight="1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ht="15.75" customHeight="1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ht="15.75" customHeight="1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ht="15.75" customHeight="1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ht="15.75" customHeight="1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ht="15.75" customHeight="1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ht="15.75" customHeight="1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ht="15.75" customHeight="1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ht="15.75" customHeight="1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ht="15.75" customHeight="1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ht="15.75" customHeight="1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ht="15.75" customHeight="1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ht="15.75" customHeight="1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ht="15.75" customHeight="1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ht="15.75" customHeight="1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ht="15.75" customHeight="1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ht="15.75" customHeight="1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ht="15.75" customHeight="1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ht="15.75" customHeight="1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ht="15.75" customHeight="1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ht="15.75" customHeight="1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ht="15.75" customHeight="1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ht="15.75" customHeight="1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ht="15.75" customHeight="1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ht="15.75" customHeight="1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ht="15.75" customHeight="1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ht="15.75" customHeight="1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ht="15.75" customHeight="1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ht="15.75" customHeight="1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ht="15.75" customHeight="1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ht="15.75" customHeight="1">
      <c r="A508" s="134"/>
      <c r="B508" s="134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ht="15.75" customHeight="1">
      <c r="A509" s="134"/>
      <c r="B509" s="134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ht="15.75" customHeight="1">
      <c r="A510" s="134"/>
      <c r="B510" s="134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ht="15.75" customHeight="1">
      <c r="A511" s="134"/>
      <c r="B511" s="134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ht="15.75" customHeight="1">
      <c r="A512" s="134"/>
      <c r="B512" s="134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ht="15.75" customHeight="1">
      <c r="A513" s="134"/>
      <c r="B513" s="134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ht="15.75" customHeight="1">
      <c r="A514" s="134"/>
      <c r="B514" s="134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ht="15.75" customHeight="1">
      <c r="A515" s="134"/>
      <c r="B515" s="134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ht="15.75" customHeight="1">
      <c r="A516" s="134"/>
      <c r="B516" s="134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ht="15.75" customHeight="1">
      <c r="A517" s="134"/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ht="15.75" customHeight="1">
      <c r="A518" s="134"/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ht="15.75" customHeight="1">
      <c r="A519" s="134"/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ht="15.75" customHeight="1">
      <c r="A520" s="134"/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ht="15.75" customHeight="1">
      <c r="A521" s="134"/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ht="15.75" customHeight="1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ht="15.75" customHeight="1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ht="15.75" customHeight="1">
      <c r="A524" s="134"/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ht="15.75" customHeight="1">
      <c r="A525" s="134"/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ht="15.75" customHeight="1">
      <c r="A526" s="134"/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ht="15.75" customHeight="1">
      <c r="A527" s="134"/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ht="15.75" customHeight="1">
      <c r="A528" s="134"/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ht="15.75" customHeight="1">
      <c r="A529" s="134"/>
      <c r="B529" s="134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ht="15.75" customHeight="1">
      <c r="A530" s="134"/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ht="15.75" customHeight="1">
      <c r="A531" s="134"/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ht="15.75" customHeight="1">
      <c r="A532" s="134"/>
      <c r="B532" s="134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ht="15.75" customHeight="1">
      <c r="A533" s="134"/>
      <c r="B533" s="134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ht="15.75" customHeight="1">
      <c r="A534" s="134"/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ht="15.75" customHeight="1">
      <c r="A535" s="134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ht="15.75" customHeight="1">
      <c r="A536" s="134"/>
      <c r="B536" s="134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ht="15.75" customHeight="1">
      <c r="A537" s="134"/>
      <c r="B537" s="134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ht="15.75" customHeight="1">
      <c r="A538" s="134"/>
      <c r="B538" s="134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ht="15.75" customHeight="1">
      <c r="A539" s="134"/>
      <c r="B539" s="134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ht="15.75" customHeight="1">
      <c r="A540" s="134"/>
      <c r="B540" s="134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ht="15.75" customHeight="1">
      <c r="A541" s="134"/>
      <c r="B541" s="134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ht="15.75" customHeight="1">
      <c r="A542" s="134"/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ht="15.75" customHeight="1">
      <c r="A543" s="134"/>
      <c r="B543" s="134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ht="15.75" customHeight="1">
      <c r="A544" s="134"/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ht="15.75" customHeight="1">
      <c r="A545" s="134"/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ht="15.75" customHeight="1">
      <c r="A546" s="134"/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ht="15.75" customHeight="1">
      <c r="A547" s="134"/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ht="15.75" customHeight="1">
      <c r="A548" s="134"/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ht="15.75" customHeight="1">
      <c r="A549" s="134"/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ht="15.75" customHeight="1">
      <c r="A550" s="134"/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ht="15.75" customHeight="1">
      <c r="A551" s="134"/>
      <c r="B551" s="134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ht="15.75" customHeight="1">
      <c r="A552" s="134"/>
      <c r="B552" s="134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ht="15.75" customHeight="1">
      <c r="A553" s="134"/>
      <c r="B553" s="134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ht="15.75" customHeight="1">
      <c r="A554" s="134"/>
      <c r="B554" s="134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ht="15.75" customHeight="1">
      <c r="A555" s="134"/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ht="15.75" customHeight="1">
      <c r="A556" s="134"/>
      <c r="B556" s="134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ht="15.75" customHeight="1">
      <c r="A557" s="134"/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ht="15.75" customHeight="1">
      <c r="A558" s="134"/>
      <c r="B558" s="134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ht="15.75" customHeight="1">
      <c r="A559" s="134"/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ht="15.75" customHeight="1">
      <c r="A560" s="134"/>
      <c r="B560" s="134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ht="15.75" customHeight="1">
      <c r="A561" s="134"/>
      <c r="B561" s="134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ht="15.75" customHeight="1">
      <c r="A562" s="134"/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ht="15.75" customHeight="1">
      <c r="A563" s="134"/>
      <c r="B563" s="134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ht="15.75" customHeight="1">
      <c r="A564" s="134"/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ht="15.75" customHeight="1">
      <c r="A565" s="134"/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ht="15.75" customHeight="1">
      <c r="A566" s="134"/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ht="15.75" customHeight="1">
      <c r="A567" s="134"/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ht="15.75" customHeight="1">
      <c r="A568" s="134"/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ht="15.75" customHeight="1">
      <c r="A569" s="134"/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ht="15.75" customHeight="1">
      <c r="A570" s="134"/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ht="15.75" customHeight="1">
      <c r="A571" s="134"/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ht="15.75" customHeight="1">
      <c r="A572" s="134"/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ht="15.75" customHeight="1">
      <c r="A573" s="134"/>
      <c r="B573" s="134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ht="15.75" customHeight="1">
      <c r="A574" s="134"/>
      <c r="B574" s="134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ht="15.75" customHeight="1">
      <c r="A575" s="134"/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ht="15.75" customHeight="1">
      <c r="A576" s="134"/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ht="15.75" customHeight="1">
      <c r="A577" s="134"/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ht="15.75" customHeight="1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ht="15.75" customHeight="1">
      <c r="A579" s="134"/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ht="15.75" customHeight="1">
      <c r="A580" s="134"/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ht="15.75" customHeight="1">
      <c r="A581" s="134"/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ht="15.75" customHeight="1">
      <c r="A582" s="134"/>
      <c r="B582" s="134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ht="15.75" customHeight="1">
      <c r="A583" s="134"/>
      <c r="B583" s="134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ht="15.75" customHeight="1">
      <c r="A584" s="134"/>
      <c r="B584" s="134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ht="15.75" customHeight="1">
      <c r="A585" s="134"/>
      <c r="B585" s="134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ht="15.75" customHeight="1">
      <c r="A586" s="134"/>
      <c r="B586" s="134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ht="15.75" customHeight="1">
      <c r="A587" s="134"/>
      <c r="B587" s="134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ht="15.75" customHeight="1">
      <c r="A588" s="134"/>
      <c r="B588" s="134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ht="15.75" customHeight="1">
      <c r="A589" s="134"/>
      <c r="B589" s="134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ht="15.75" customHeight="1">
      <c r="A590" s="134"/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ht="15.75" customHeight="1">
      <c r="A591" s="134"/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ht="15.75" customHeight="1">
      <c r="A592" s="134"/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ht="15.75" customHeight="1">
      <c r="A593" s="134"/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ht="15.75" customHeight="1">
      <c r="A594" s="134"/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ht="15.75" customHeight="1">
      <c r="A595" s="134"/>
      <c r="B595" s="134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ht="15.75" customHeight="1">
      <c r="A596" s="134"/>
      <c r="B596" s="134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ht="15.75" customHeight="1">
      <c r="A597" s="134"/>
      <c r="B597" s="134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ht="15.75" customHeight="1">
      <c r="A598" s="134"/>
      <c r="B598" s="134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ht="15.75" customHeight="1">
      <c r="A599" s="134"/>
      <c r="B599" s="134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ht="15.75" customHeight="1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ht="15.75" customHeight="1">
      <c r="A601" s="134"/>
      <c r="B601" s="134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ht="15.75" customHeight="1">
      <c r="A602" s="134"/>
      <c r="B602" s="134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ht="15.75" customHeight="1">
      <c r="A603" s="134"/>
      <c r="B603" s="134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ht="15.75" customHeight="1">
      <c r="A604" s="134"/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ht="15.75" customHeight="1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ht="15.75" customHeight="1">
      <c r="A606" s="134"/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ht="15.75" customHeight="1">
      <c r="A607" s="134"/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ht="15.75" customHeight="1">
      <c r="A608" s="134"/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ht="15.75" customHeight="1">
      <c r="A609" s="134"/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ht="15.75" customHeight="1">
      <c r="A610" s="134"/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ht="15.75" customHeight="1">
      <c r="A611" s="134"/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ht="15.75" customHeight="1">
      <c r="A612" s="134"/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ht="15.75" customHeight="1">
      <c r="A613" s="134"/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ht="15.75" customHeight="1">
      <c r="A614" s="134"/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ht="15.75" customHeight="1">
      <c r="A615" s="134"/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ht="15.75" customHeight="1">
      <c r="A616" s="134"/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ht="15.75" customHeight="1">
      <c r="A617" s="134"/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ht="15.75" customHeight="1">
      <c r="A618" s="134"/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ht="15.75" customHeight="1">
      <c r="A619" s="134"/>
      <c r="B619" s="134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ht="15.75" customHeight="1">
      <c r="A620" s="134"/>
      <c r="B620" s="134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ht="15.75" customHeight="1">
      <c r="A621" s="134"/>
      <c r="B621" s="134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ht="15.75" customHeight="1">
      <c r="A622" s="134"/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ht="15.75" customHeight="1">
      <c r="A623" s="134"/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ht="15.75" customHeight="1">
      <c r="A624" s="134"/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ht="15.75" customHeight="1">
      <c r="A625" s="134"/>
      <c r="B625" s="134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ht="15.75" customHeight="1">
      <c r="A626" s="134"/>
      <c r="B626" s="134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ht="15.75" customHeight="1">
      <c r="A627" s="134"/>
      <c r="B627" s="134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ht="15.75" customHeight="1">
      <c r="A628" s="134"/>
      <c r="B628" s="134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ht="15.75" customHeight="1">
      <c r="A629" s="134"/>
      <c r="B629" s="134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ht="15.75" customHeight="1">
      <c r="A630" s="134"/>
      <c r="B630" s="134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ht="15.75" customHeight="1">
      <c r="A631" s="134"/>
      <c r="B631" s="134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ht="15.75" customHeight="1">
      <c r="A632" s="134"/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ht="15.75" customHeight="1">
      <c r="A633" s="134"/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ht="15.75" customHeight="1">
      <c r="A634" s="134"/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ht="15.75" customHeight="1">
      <c r="A635" s="134"/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ht="15.75" customHeight="1">
      <c r="A636" s="134"/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ht="15.75" customHeight="1">
      <c r="A637" s="134"/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ht="15.75" customHeight="1">
      <c r="A638" s="134"/>
      <c r="B638" s="134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ht="15.75" customHeight="1">
      <c r="A639" s="134"/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ht="15.75" customHeight="1">
      <c r="A640" s="134"/>
      <c r="B640" s="134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ht="15.75" customHeight="1">
      <c r="A641" s="134"/>
      <c r="B641" s="134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ht="15.75" customHeight="1">
      <c r="A642" s="134"/>
      <c r="B642" s="134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ht="15.75" customHeight="1">
      <c r="A643" s="134"/>
      <c r="B643" s="134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ht="15.75" customHeight="1">
      <c r="A644" s="134"/>
      <c r="B644" s="134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ht="15.75" customHeight="1">
      <c r="A645" s="134"/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ht="15.75" customHeight="1">
      <c r="A646" s="134"/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ht="15.75" customHeight="1">
      <c r="A647" s="134"/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ht="15.75" customHeight="1">
      <c r="A648" s="134"/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ht="15.75" customHeight="1">
      <c r="A649" s="134"/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ht="15.75" customHeight="1">
      <c r="A650" s="134"/>
      <c r="B650" s="134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ht="15.75" customHeight="1">
      <c r="A651" s="134"/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ht="15.75" customHeight="1">
      <c r="A652" s="134"/>
      <c r="B652" s="134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ht="15.75" customHeight="1">
      <c r="A653" s="134"/>
      <c r="B653" s="134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ht="15.75" customHeight="1">
      <c r="A654" s="134"/>
      <c r="B654" s="134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ht="15.75" customHeight="1">
      <c r="A655" s="134"/>
      <c r="B655" s="134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ht="15.75" customHeight="1">
      <c r="A656" s="134"/>
      <c r="B656" s="134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ht="15.75" customHeight="1">
      <c r="A657" s="134"/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ht="15.75" customHeight="1">
      <c r="A658" s="134"/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ht="15.75" customHeight="1">
      <c r="A659" s="134"/>
      <c r="B659" s="134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ht="15.75" customHeight="1">
      <c r="A660" s="134"/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ht="15.75" customHeight="1">
      <c r="A661" s="134"/>
      <c r="B661" s="134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ht="15.75" customHeight="1">
      <c r="A662" s="134"/>
      <c r="B662" s="134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ht="15.75" customHeight="1">
      <c r="A663" s="134"/>
      <c r="B663" s="134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ht="15.75" customHeight="1">
      <c r="A664" s="134"/>
      <c r="B664" s="134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ht="15.75" customHeight="1">
      <c r="A665" s="134"/>
      <c r="B665" s="134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ht="15.75" customHeight="1">
      <c r="A666" s="134"/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ht="15.75" customHeight="1">
      <c r="A667" s="134"/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ht="15.75" customHeight="1">
      <c r="A668" s="134"/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ht="15.75" customHeight="1">
      <c r="A669" s="134"/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ht="15.75" customHeight="1">
      <c r="A670" s="134"/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ht="15.75" customHeight="1">
      <c r="A671" s="134"/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ht="15.75" customHeight="1">
      <c r="A672" s="134"/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ht="15.75" customHeight="1">
      <c r="A673" s="134"/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ht="15.75" customHeight="1">
      <c r="A674" s="134"/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ht="15.75" customHeight="1">
      <c r="A675" s="134"/>
      <c r="B675" s="134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ht="15.75" customHeight="1">
      <c r="A676" s="134"/>
      <c r="B676" s="134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ht="15.75" customHeight="1">
      <c r="A677" s="134"/>
      <c r="B677" s="134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ht="15.75" customHeight="1">
      <c r="A678" s="134"/>
      <c r="B678" s="134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ht="15.75" customHeight="1">
      <c r="A679" s="134"/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ht="15.75" customHeight="1">
      <c r="A680" s="134"/>
      <c r="B680" s="134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ht="15.75" customHeight="1">
      <c r="A681" s="134"/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ht="15.75" customHeight="1">
      <c r="A682" s="134"/>
      <c r="B682" s="134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ht="15.75" customHeight="1">
      <c r="A683" s="134"/>
      <c r="B683" s="134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ht="15.75" customHeight="1">
      <c r="A684" s="134"/>
      <c r="B684" s="134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ht="15.75" customHeight="1">
      <c r="A685" s="134"/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ht="15.75" customHeight="1">
      <c r="A686" s="134"/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ht="15.75" customHeight="1">
      <c r="A687" s="134"/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ht="15.75" customHeight="1">
      <c r="A688" s="134"/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ht="15.75" customHeight="1">
      <c r="A689" s="134"/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ht="15.75" customHeight="1">
      <c r="A690" s="134"/>
      <c r="B690" s="134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ht="15.75" customHeight="1">
      <c r="A691" s="134"/>
      <c r="B691" s="134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ht="15.75" customHeight="1">
      <c r="A692" s="134"/>
      <c r="B692" s="134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ht="15.75" customHeight="1">
      <c r="A693" s="134"/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ht="15.75" customHeight="1">
      <c r="A694" s="134"/>
      <c r="B694" s="134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ht="15.75" customHeight="1">
      <c r="A695" s="134"/>
      <c r="B695" s="134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ht="15.75" customHeight="1">
      <c r="A696" s="134"/>
      <c r="B696" s="134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ht="15.75" customHeight="1">
      <c r="A697" s="134"/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ht="15.75" customHeight="1">
      <c r="A698" s="134"/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ht="15.75" customHeight="1">
      <c r="A699" s="134"/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ht="15.75" customHeight="1">
      <c r="A700" s="134"/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ht="15.75" customHeight="1">
      <c r="A701" s="134"/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ht="15.75" customHeight="1">
      <c r="A702" s="134"/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ht="15.75" customHeight="1">
      <c r="A703" s="134"/>
      <c r="B703" s="134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ht="15.75" customHeight="1">
      <c r="A704" s="134"/>
      <c r="B704" s="134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ht="15.75" customHeight="1">
      <c r="A705" s="134"/>
      <c r="B705" s="134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ht="15.75" customHeight="1">
      <c r="A706" s="134"/>
      <c r="B706" s="134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ht="15.75" customHeight="1">
      <c r="A707" s="134"/>
      <c r="B707" s="134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ht="15.75" customHeight="1">
      <c r="A708" s="134"/>
      <c r="B708" s="134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ht="15.75" customHeight="1">
      <c r="A709" s="134"/>
      <c r="B709" s="134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ht="15.75" customHeight="1">
      <c r="A710" s="134"/>
      <c r="B710" s="134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ht="15.75" customHeight="1">
      <c r="A711" s="134"/>
      <c r="B711" s="134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ht="15.75" customHeight="1">
      <c r="A712" s="134"/>
      <c r="B712" s="134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ht="15.75" customHeight="1">
      <c r="A713" s="134"/>
      <c r="B713" s="134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ht="15.75" customHeight="1">
      <c r="A714" s="134"/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ht="15.75" customHeight="1">
      <c r="A715" s="134"/>
      <c r="B715" s="134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ht="15.75" customHeight="1">
      <c r="A716" s="134"/>
      <c r="B716" s="134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ht="15.75" customHeight="1">
      <c r="A717" s="134"/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ht="15.75" customHeight="1">
      <c r="A718" s="134"/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ht="15.75" customHeight="1">
      <c r="A719" s="134"/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ht="15.75" customHeight="1">
      <c r="A720" s="134"/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ht="15.75" customHeight="1">
      <c r="A721" s="134"/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ht="15.75" customHeight="1">
      <c r="A722" s="134"/>
      <c r="B722" s="134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ht="15.75" customHeight="1">
      <c r="A723" s="134"/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ht="15.75" customHeight="1">
      <c r="A724" s="134"/>
      <c r="B724" s="134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ht="15.75" customHeight="1">
      <c r="A725" s="134"/>
      <c r="B725" s="134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ht="15.75" customHeight="1">
      <c r="A726" s="134"/>
      <c r="B726" s="134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ht="15.75" customHeight="1">
      <c r="A727" s="134"/>
      <c r="B727" s="134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ht="15.75" customHeight="1">
      <c r="A728" s="134"/>
      <c r="B728" s="134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ht="15.75" customHeight="1">
      <c r="A729" s="134"/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ht="15.75" customHeight="1">
      <c r="A730" s="134"/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ht="15.75" customHeight="1">
      <c r="A731" s="134"/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ht="15.75" customHeight="1">
      <c r="A732" s="134"/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ht="15.75" customHeight="1">
      <c r="A733" s="134"/>
      <c r="B733" s="134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ht="15.75" customHeight="1">
      <c r="A734" s="134"/>
      <c r="B734" s="134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ht="15.75" customHeight="1">
      <c r="A735" s="134"/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ht="15.75" customHeight="1">
      <c r="A736" s="134"/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ht="15.75" customHeight="1">
      <c r="A737" s="134"/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ht="15.75" customHeight="1">
      <c r="A738" s="134"/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ht="15.75" customHeight="1">
      <c r="A739" s="134"/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ht="15.75" customHeight="1">
      <c r="A740" s="134"/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ht="15.75" customHeight="1">
      <c r="A741" s="134"/>
      <c r="B741" s="134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ht="15.75" customHeight="1">
      <c r="A742" s="134"/>
      <c r="B742" s="134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ht="15.75" customHeight="1">
      <c r="A743" s="134"/>
      <c r="B743" s="134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ht="15.75" customHeight="1">
      <c r="A744" s="134"/>
      <c r="B744" s="134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ht="15.75" customHeight="1">
      <c r="A745" s="134"/>
      <c r="B745" s="134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ht="15.75" customHeight="1">
      <c r="A746" s="134"/>
      <c r="B746" s="13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ht="15.75" customHeight="1">
      <c r="A747" s="134"/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ht="15.75" customHeight="1">
      <c r="A748" s="134"/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ht="15.75" customHeight="1">
      <c r="A749" s="134"/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ht="15.75" customHeight="1">
      <c r="A750" s="134"/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ht="15.75" customHeight="1">
      <c r="A751" s="134"/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ht="15.75" customHeight="1">
      <c r="A752" s="134"/>
      <c r="B752" s="134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ht="15.75" customHeight="1">
      <c r="A753" s="134"/>
      <c r="B753" s="134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ht="15.75" customHeight="1">
      <c r="A754" s="134"/>
      <c r="B754" s="134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ht="15.75" customHeight="1">
      <c r="A755" s="134"/>
      <c r="B755" s="134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ht="15.75" customHeight="1">
      <c r="A756" s="134"/>
      <c r="B756" s="134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ht="15.75" customHeight="1">
      <c r="A757" s="134"/>
      <c r="B757" s="134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ht="15.75" customHeight="1">
      <c r="A758" s="134"/>
      <c r="B758" s="134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ht="15.75" customHeight="1">
      <c r="A759" s="134"/>
      <c r="B759" s="134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ht="15.75" customHeight="1">
      <c r="A760" s="134"/>
      <c r="B760" s="134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ht="15.75" customHeight="1">
      <c r="A761" s="134"/>
      <c r="B761" s="134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ht="15.75" customHeight="1">
      <c r="A762" s="134"/>
      <c r="B762" s="134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ht="15.75" customHeight="1">
      <c r="A763" s="134"/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ht="15.75" customHeight="1">
      <c r="A764" s="134"/>
      <c r="B764" s="134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ht="15.75" customHeight="1">
      <c r="A765" s="134"/>
      <c r="B765" s="134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ht="15.75" customHeight="1">
      <c r="A766" s="134"/>
      <c r="B766" s="134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ht="15.75" customHeight="1">
      <c r="A767" s="134"/>
      <c r="B767" s="134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ht="15.75" customHeight="1">
      <c r="A768" s="134"/>
      <c r="B768" s="134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ht="15.75" customHeight="1">
      <c r="A769" s="134"/>
      <c r="B769" s="134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ht="15.75" customHeight="1">
      <c r="A770" s="134"/>
      <c r="B770" s="134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ht="15.75" customHeight="1">
      <c r="A771" s="134"/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ht="15.75" customHeight="1">
      <c r="A772" s="134"/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ht="15.75" customHeight="1">
      <c r="A773" s="134"/>
      <c r="B773" s="134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ht="15.75" customHeight="1">
      <c r="A774" s="134"/>
      <c r="B774" s="134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ht="15.75" customHeight="1">
      <c r="A775" s="134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ht="15.75" customHeight="1">
      <c r="A776" s="134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ht="15.75" customHeight="1">
      <c r="A777" s="134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ht="15.75" customHeight="1">
      <c r="A778" s="134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ht="15.75" customHeight="1">
      <c r="A779" s="134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ht="15.75" customHeight="1">
      <c r="A780" s="134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ht="15.75" customHeight="1">
      <c r="A781" s="134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ht="15.75" customHeight="1">
      <c r="A782" s="134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ht="15.75" customHeight="1">
      <c r="A783" s="134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ht="15.75" customHeight="1">
      <c r="A784" s="134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ht="15.75" customHeight="1">
      <c r="A785" s="134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ht="15.75" customHeight="1">
      <c r="A786" s="134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ht="15.75" customHeight="1">
      <c r="A787" s="134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ht="15.75" customHeight="1">
      <c r="A788" s="134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ht="15.75" customHeight="1">
      <c r="A789" s="134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ht="15.75" customHeight="1">
      <c r="A790" s="134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ht="15.75" customHeight="1">
      <c r="A791" s="134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ht="15.75" customHeight="1">
      <c r="A792" s="134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ht="15.75" customHeight="1">
      <c r="A793" s="134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ht="15.75" customHeight="1">
      <c r="A794" s="134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ht="15.75" customHeight="1">
      <c r="A795" s="134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ht="15.75" customHeight="1">
      <c r="A796" s="134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ht="15.75" customHeight="1">
      <c r="A797" s="134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ht="15.75" customHeight="1">
      <c r="A798" s="134"/>
      <c r="B798" s="134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ht="15.75" customHeight="1">
      <c r="A799" s="134"/>
      <c r="B799" s="134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ht="15.75" customHeight="1">
      <c r="A800" s="134"/>
      <c r="B800" s="134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ht="15.75" customHeight="1">
      <c r="A801" s="134"/>
      <c r="B801" s="134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ht="15.75" customHeight="1">
      <c r="A802" s="134"/>
      <c r="B802" s="134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ht="15.75" customHeight="1">
      <c r="A803" s="134"/>
      <c r="B803" s="134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ht="15.75" customHeight="1">
      <c r="A804" s="134"/>
      <c r="B804" s="134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ht="15.75" customHeight="1">
      <c r="A805" s="134"/>
      <c r="B805" s="134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ht="15.75" customHeight="1">
      <c r="A806" s="134"/>
      <c r="B806" s="134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ht="15.75" customHeight="1">
      <c r="A807" s="134"/>
      <c r="B807" s="134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ht="15.75" customHeight="1">
      <c r="A808" s="134"/>
      <c r="B808" s="134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ht="15.75" customHeight="1">
      <c r="A809" s="134"/>
      <c r="B809" s="134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ht="15.75" customHeight="1">
      <c r="A810" s="134"/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ht="15.75" customHeight="1">
      <c r="A811" s="134"/>
      <c r="B811" s="134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ht="15.75" customHeight="1">
      <c r="A812" s="134"/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ht="15.75" customHeight="1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ht="15.75" customHeight="1">
      <c r="A814" s="134"/>
      <c r="B814" s="134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ht="15.75" customHeight="1">
      <c r="A815" s="134"/>
      <c r="B815" s="134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ht="15.75" customHeight="1">
      <c r="A816" s="134"/>
      <c r="B816" s="134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ht="15.75" customHeight="1">
      <c r="A817" s="134"/>
      <c r="B817" s="134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ht="15.75" customHeight="1">
      <c r="A818" s="134"/>
      <c r="B818" s="134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ht="15.75" customHeight="1">
      <c r="A819" s="134"/>
      <c r="B819" s="134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ht="15.75" customHeight="1">
      <c r="A820" s="134"/>
      <c r="B820" s="134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ht="15.75" customHeight="1">
      <c r="A821" s="134"/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ht="15.75" customHeight="1">
      <c r="A822" s="134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ht="15.75" customHeight="1">
      <c r="A823" s="134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ht="15.75" customHeight="1">
      <c r="A824" s="134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ht="15.75" customHeight="1">
      <c r="A825" s="134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ht="15.75" customHeight="1">
      <c r="A826" s="134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ht="15.75" customHeight="1">
      <c r="A827" s="134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ht="15.75" customHeight="1">
      <c r="A828" s="134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ht="15.75" customHeight="1">
      <c r="A829" s="134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ht="15.75" customHeight="1">
      <c r="A830" s="134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ht="15.75" customHeight="1">
      <c r="A831" s="134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ht="15.75" customHeight="1">
      <c r="A832" s="134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ht="15.75" customHeight="1">
      <c r="A833" s="134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ht="15.75" customHeight="1">
      <c r="A834" s="134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ht="15.75" customHeight="1">
      <c r="A835" s="134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ht="15.75" customHeight="1">
      <c r="A836" s="134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ht="15.75" customHeight="1">
      <c r="A837" s="134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ht="15.75" customHeight="1">
      <c r="A838" s="134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ht="15.75" customHeight="1">
      <c r="A839" s="134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ht="15.75" customHeight="1">
      <c r="A840" s="134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ht="15.75" customHeight="1">
      <c r="A841" s="134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ht="15.75" customHeight="1">
      <c r="A842" s="134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ht="15.75" customHeight="1">
      <c r="A843" s="134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ht="15.75" customHeight="1">
      <c r="A844" s="134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ht="15.75" customHeight="1">
      <c r="A845" s="134"/>
      <c r="B845" s="134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ht="15.75" customHeight="1">
      <c r="A846" s="134"/>
      <c r="B846" s="134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ht="15.75" customHeight="1">
      <c r="A847" s="134"/>
      <c r="B847" s="134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ht="15.75" customHeight="1">
      <c r="A848" s="134"/>
      <c r="B848" s="134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ht="15.75" customHeight="1">
      <c r="A849" s="134"/>
      <c r="B849" s="134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ht="15.75" customHeight="1">
      <c r="A850" s="134"/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ht="15.75" customHeight="1">
      <c r="A851" s="134"/>
      <c r="B851" s="134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ht="15.75" customHeight="1">
      <c r="A852" s="134"/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ht="15.75" customHeight="1">
      <c r="A853" s="134"/>
      <c r="B853" s="134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ht="15.75" customHeight="1">
      <c r="A854" s="134"/>
      <c r="B854" s="134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ht="15.75" customHeight="1">
      <c r="A855" s="134"/>
      <c r="B855" s="134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ht="15.75" customHeight="1">
      <c r="A856" s="134"/>
      <c r="B856" s="134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ht="15.75" customHeight="1">
      <c r="A857" s="134"/>
      <c r="B857" s="134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ht="15.75" customHeight="1">
      <c r="A858" s="134"/>
      <c r="B858" s="134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ht="15.75" customHeight="1">
      <c r="A859" s="134"/>
      <c r="B859" s="134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ht="15.75" customHeight="1">
      <c r="A860" s="134"/>
      <c r="B860" s="134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ht="15.75" customHeight="1">
      <c r="A861" s="134"/>
      <c r="B861" s="134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ht="15.75" customHeight="1">
      <c r="A862" s="134"/>
      <c r="B862" s="134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ht="15.75" customHeight="1">
      <c r="A863" s="134"/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ht="15.75" customHeight="1">
      <c r="A864" s="134"/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ht="15.75" customHeight="1">
      <c r="A865" s="134"/>
      <c r="B865" s="134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ht="15.75" customHeight="1">
      <c r="A866" s="134"/>
      <c r="B866" s="134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ht="15.75" customHeight="1">
      <c r="A867" s="134"/>
      <c r="B867" s="134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ht="15.75" customHeight="1">
      <c r="A868" s="134"/>
      <c r="B868" s="134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ht="15.75" customHeight="1">
      <c r="A869" s="134"/>
      <c r="B869" s="134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ht="15.75" customHeight="1">
      <c r="A870" s="134"/>
      <c r="B870" s="134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ht="15.75" customHeight="1">
      <c r="A871" s="134"/>
      <c r="B871" s="134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ht="15.75" customHeight="1">
      <c r="A872" s="134"/>
      <c r="B872" s="134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ht="15.75" customHeight="1">
      <c r="A873" s="134"/>
      <c r="B873" s="134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ht="15.75" customHeight="1">
      <c r="A874" s="134"/>
      <c r="B874" s="134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ht="15.75" customHeight="1">
      <c r="A875" s="134"/>
      <c r="B875" s="134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ht="15.75" customHeight="1">
      <c r="A876" s="134"/>
      <c r="B876" s="134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ht="15.75" customHeight="1">
      <c r="A877" s="134"/>
      <c r="B877" s="134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ht="15.75" customHeight="1">
      <c r="A878" s="134"/>
      <c r="B878" s="134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ht="15.75" customHeight="1">
      <c r="A879" s="134"/>
      <c r="B879" s="134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ht="15.75" customHeight="1">
      <c r="A880" s="134"/>
      <c r="B880" s="134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ht="15.75" customHeight="1">
      <c r="A881" s="134"/>
      <c r="B881" s="134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ht="15.75" customHeight="1">
      <c r="A882" s="134"/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ht="15.75" customHeight="1">
      <c r="A883" s="134"/>
      <c r="B883" s="134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ht="15.75" customHeight="1">
      <c r="A884" s="134"/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ht="15.75" customHeight="1">
      <c r="A885" s="134"/>
      <c r="B885" s="134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ht="15.75" customHeight="1">
      <c r="A886" s="134"/>
      <c r="B886" s="134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ht="15.75" customHeight="1">
      <c r="A887" s="134"/>
      <c r="B887" s="134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ht="15.75" customHeight="1">
      <c r="A888" s="134"/>
      <c r="B888" s="134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ht="15.75" customHeight="1">
      <c r="A889" s="134"/>
      <c r="B889" s="134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ht="15.75" customHeight="1">
      <c r="A890" s="134"/>
      <c r="B890" s="134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ht="15.75" customHeight="1">
      <c r="A891" s="134"/>
      <c r="B891" s="134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ht="15.75" customHeight="1">
      <c r="A892" s="134"/>
      <c r="B892" s="134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ht="15.75" customHeight="1">
      <c r="A893" s="134"/>
      <c r="B893" s="134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ht="15.75" customHeight="1">
      <c r="A894" s="134"/>
      <c r="B894" s="134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ht="15.75" customHeight="1">
      <c r="A895" s="134"/>
      <c r="B895" s="134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ht="15.75" customHeight="1">
      <c r="A896" s="134"/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ht="15.75" customHeight="1">
      <c r="A897" s="134"/>
      <c r="B897" s="134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ht="15.75" customHeight="1">
      <c r="A898" s="134"/>
      <c r="B898" s="134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ht="15.75" customHeight="1">
      <c r="A899" s="134"/>
      <c r="B899" s="134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ht="15.75" customHeight="1">
      <c r="A900" s="134"/>
      <c r="B900" s="134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ht="15.75" customHeight="1">
      <c r="A901" s="134"/>
      <c r="B901" s="134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ht="15.75" customHeight="1">
      <c r="A902" s="134"/>
      <c r="B902" s="134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ht="15.75" customHeight="1">
      <c r="A903" s="134"/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ht="15.75" customHeight="1">
      <c r="A904" s="134"/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ht="15.75" customHeight="1">
      <c r="A905" s="134"/>
      <c r="B905" s="134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ht="15.75" customHeight="1">
      <c r="A906" s="134"/>
      <c r="B906" s="134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ht="15.75" customHeight="1">
      <c r="A907" s="134"/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ht="15.75" customHeight="1">
      <c r="A908" s="134"/>
      <c r="B908" s="134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ht="15.75" customHeight="1">
      <c r="A909" s="134"/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ht="15.75" customHeight="1">
      <c r="A910" s="134"/>
      <c r="B910" s="134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ht="15.75" customHeight="1">
      <c r="A911" s="134"/>
      <c r="B911" s="134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ht="15.75" customHeight="1">
      <c r="A912" s="134"/>
      <c r="B912" s="134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ht="15.75" customHeight="1">
      <c r="A913" s="134"/>
      <c r="B913" s="134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ht="15.75" customHeight="1">
      <c r="A914" s="134"/>
      <c r="B914" s="134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ht="15.75" customHeight="1">
      <c r="A915" s="134"/>
      <c r="B915" s="134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ht="15.75" customHeight="1">
      <c r="A916" s="134"/>
      <c r="B916" s="134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ht="15.75" customHeight="1">
      <c r="A917" s="134"/>
      <c r="B917" s="134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ht="15.75" customHeight="1">
      <c r="A918" s="134"/>
      <c r="B918" s="134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ht="15.75" customHeight="1">
      <c r="A919" s="134"/>
      <c r="B919" s="134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ht="15.75" customHeight="1">
      <c r="A920" s="134"/>
      <c r="B920" s="134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ht="15.75" customHeight="1">
      <c r="A921" s="134"/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ht="15.75" customHeight="1">
      <c r="A922" s="134"/>
      <c r="B922" s="134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ht="15.75" customHeight="1">
      <c r="A923" s="134"/>
      <c r="B923" s="134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ht="15.75" customHeight="1">
      <c r="A924" s="134"/>
      <c r="B924" s="134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ht="15.75" customHeight="1">
      <c r="A925" s="134"/>
      <c r="B925" s="134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ht="15.75" customHeight="1">
      <c r="A926" s="134"/>
      <c r="B926" s="134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ht="15.75" customHeight="1">
      <c r="A927" s="134"/>
      <c r="B927" s="134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ht="15.75" customHeight="1">
      <c r="A928" s="134"/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ht="15.75" customHeight="1">
      <c r="A929" s="134"/>
      <c r="B929" s="134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ht="15.75" customHeight="1">
      <c r="A930" s="134"/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ht="15.75" customHeight="1">
      <c r="A931" s="134"/>
      <c r="B931" s="134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ht="15.75" customHeight="1">
      <c r="A932" s="134"/>
      <c r="B932" s="134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ht="15.75" customHeight="1">
      <c r="A933" s="134"/>
      <c r="B933" s="134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ht="15.75" customHeight="1">
      <c r="A934" s="134"/>
      <c r="B934" s="134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ht="15.75" customHeight="1">
      <c r="A935" s="134"/>
      <c r="B935" s="134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ht="15.75" customHeight="1">
      <c r="A936" s="134"/>
      <c r="B936" s="134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ht="15.75" customHeight="1">
      <c r="A937" s="134"/>
      <c r="B937" s="134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ht="15.75" customHeight="1">
      <c r="A938" s="134"/>
      <c r="B938" s="134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ht="15.75" customHeight="1">
      <c r="A939" s="134"/>
      <c r="B939" s="134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ht="15.75" customHeight="1">
      <c r="A940" s="134"/>
      <c r="B940" s="134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ht="15.75" customHeight="1">
      <c r="A941" s="134"/>
      <c r="B941" s="134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ht="15.75" customHeight="1">
      <c r="A942" s="134"/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ht="15.75" customHeight="1">
      <c r="A943" s="134"/>
      <c r="B943" s="134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ht="15.75" customHeight="1">
      <c r="A944" s="134"/>
      <c r="B944" s="134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ht="15.75" customHeight="1">
      <c r="A945" s="134"/>
      <c r="B945" s="134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ht="15.75" customHeight="1">
      <c r="A946" s="134"/>
      <c r="B946" s="134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ht="15.75" customHeight="1">
      <c r="A947" s="134"/>
      <c r="B947" s="134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ht="15.75" customHeight="1">
      <c r="A948" s="134"/>
      <c r="B948" s="134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ht="15.75" customHeight="1">
      <c r="A949" s="134"/>
      <c r="B949" s="134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ht="15.75" customHeight="1">
      <c r="A950" s="134"/>
      <c r="B950" s="134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ht="15.75" customHeight="1">
      <c r="A951" s="134"/>
      <c r="B951" s="134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ht="15.75" customHeight="1">
      <c r="A952" s="134"/>
      <c r="B952" s="134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ht="15.75" customHeight="1">
      <c r="A953" s="134"/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ht="15.75" customHeight="1">
      <c r="A954" s="134"/>
      <c r="B954" s="134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ht="15.75" customHeight="1">
      <c r="A955" s="134"/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ht="15.75" customHeight="1">
      <c r="A956" s="134"/>
      <c r="B956" s="134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ht="15.75" customHeight="1">
      <c r="A957" s="134"/>
      <c r="B957" s="134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ht="15.75" customHeight="1">
      <c r="A958" s="134"/>
      <c r="B958" s="134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ht="15.75" customHeight="1">
      <c r="A959" s="134"/>
      <c r="B959" s="134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ht="15.75" customHeight="1">
      <c r="A960" s="134"/>
      <c r="B960" s="134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ht="15.75" customHeight="1">
      <c r="A961" s="134"/>
      <c r="B961" s="134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ht="15.75" customHeight="1">
      <c r="A962" s="134"/>
      <c r="B962" s="134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ht="15.75" customHeight="1">
      <c r="A963" s="134"/>
      <c r="B963" s="134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ht="15.75" customHeight="1">
      <c r="A964" s="134"/>
      <c r="B964" s="134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ht="15.75" customHeight="1">
      <c r="A965" s="134"/>
      <c r="B965" s="134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ht="15.75" customHeight="1">
      <c r="A966" s="134"/>
      <c r="B966" s="134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ht="15.75" customHeight="1">
      <c r="A967" s="134"/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ht="15.75" customHeight="1">
      <c r="A968" s="134"/>
      <c r="B968" s="134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ht="15.75" customHeight="1">
      <c r="A969" s="134"/>
      <c r="B969" s="134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ht="15.75" customHeight="1">
      <c r="A970" s="134"/>
      <c r="B970" s="134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ht="15.75" customHeight="1">
      <c r="A971" s="134"/>
      <c r="B971" s="134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ht="15.75" customHeight="1">
      <c r="A972" s="134"/>
      <c r="B972" s="134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ht="15.75" customHeight="1">
      <c r="A973" s="134"/>
      <c r="B973" s="134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ht="15.75" customHeight="1">
      <c r="A974" s="134"/>
      <c r="B974" s="134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ht="15.75" customHeight="1">
      <c r="A975" s="134"/>
      <c r="B975" s="134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ht="15.75" customHeight="1">
      <c r="A976" s="134"/>
      <c r="B976" s="134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ht="15.75" customHeight="1">
      <c r="A977" s="134"/>
      <c r="B977" s="134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ht="15.75" customHeight="1">
      <c r="A978" s="134"/>
      <c r="B978" s="134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ht="15.75" customHeight="1">
      <c r="A979" s="134"/>
      <c r="B979" s="134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ht="15.75" customHeight="1">
      <c r="A980" s="134"/>
      <c r="B980" s="134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ht="15.75" customHeight="1">
      <c r="A981" s="134"/>
      <c r="B981" s="134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ht="15.75" customHeight="1">
      <c r="A982" s="134"/>
      <c r="B982" s="134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ht="15.75" customHeight="1">
      <c r="A983" s="134"/>
      <c r="B983" s="134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ht="15.75" customHeight="1">
      <c r="A984" s="134"/>
      <c r="B984" s="134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ht="15.75" customHeight="1">
      <c r="A985" s="134"/>
      <c r="B985" s="134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ht="15.75" customHeight="1">
      <c r="A986" s="134"/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ht="15.75" customHeight="1">
      <c r="A987" s="134"/>
      <c r="B987" s="134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ht="15.75" customHeight="1">
      <c r="A988" s="134"/>
      <c r="B988" s="134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ht="15.75" customHeight="1">
      <c r="A989" s="134"/>
      <c r="B989" s="134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ht="15.75" customHeight="1">
      <c r="A990" s="134"/>
      <c r="B990" s="134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ht="15.75" customHeight="1">
      <c r="A991" s="134"/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ht="15.75" customHeight="1">
      <c r="A992" s="134"/>
      <c r="B992" s="134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ht="15.75" customHeight="1">
      <c r="A993" s="134"/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ht="15.75" customHeight="1">
      <c r="A994" s="134"/>
      <c r="B994" s="134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ht="15.75" customHeight="1">
      <c r="A995" s="134"/>
      <c r="B995" s="134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ht="15.75" customHeight="1">
      <c r="A996" s="134"/>
      <c r="B996" s="134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ht="15.75" customHeight="1">
      <c r="A997" s="134"/>
      <c r="B997" s="134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ht="15.75" customHeight="1">
      <c r="A998" s="134"/>
      <c r="B998" s="134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ht="15.75" customHeight="1">
      <c r="A999" s="134"/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ht="15.75" customHeight="1">
      <c r="A1000" s="134"/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5" footer="0.0" header="0.0" left="0.25" right="0.25" top="0.75"/>
  <pageSetup scale="7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