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zrYvTHv/3kTx/imZqnXmtLpK+5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O77">
      <text>
        <t xml:space="preserve">======
ID#AAAAdQ5kG_w
    (2022-07-27 01:00:35)
Realiza Tratamiento en la quincena con fármacos antiparasitarios con acción sobre ambos estadios</t>
      </text>
    </comment>
    <comment authorId="0" ref="P53">
      <text>
        <t xml:space="preserve">======
ID#AAAAdQ5kG_s
    (2022-07-27 01:00:35)
No Realiza Tratamiento con fármacos antiparasitarios</t>
      </text>
    </comment>
    <comment authorId="0" ref="M53">
      <text>
        <t xml:space="preserve">======
ID#AAAAdQ5kG_o
    (2022-07-27 01:00:35)
Realiza Tratamiento en la quincena con fármacos antiparasitarios con acción sobre adultos</t>
      </text>
    </comment>
    <comment authorId="0" ref="M65">
      <text>
        <t xml:space="preserve">======
ID#AAAAdQ5kG_k
    (2022-07-27 01:00:35)
Realiza Tratamiento en la quincena con fármacos antiparasitarios con acción sobre adultos</t>
      </text>
    </comment>
    <comment authorId="0" ref="O101">
      <text>
        <t xml:space="preserve">======
ID#AAAAdQ5kG_g
    (2022-07-27 01:00:35)
Realiza Tratamiento en la quincena con fármacos antiparasitarios con acción sobre ambos estadios</t>
      </text>
    </comment>
    <comment authorId="0" ref="M101">
      <text>
        <t xml:space="preserve">======
ID#AAAAdQ5kG_c
    (2022-07-27 01:00:35)
Realiza Tratamiento en la quincena con fármacos antiparasitarios con acción sobre adultos</t>
      </text>
    </comment>
    <comment authorId="0" ref="N101">
      <text>
        <t xml:space="preserve">======
ID#AAAAdQ5kG_Y
    (2022-07-27 01:00:35)
Realiza Tratamiento en la quincena con fármacos antiparasitarios con acción sobre juveniles</t>
      </text>
    </comment>
    <comment authorId="0" ref="O89">
      <text>
        <t xml:space="preserve">======
ID#AAAAdQ5kG_U
    (2022-07-27 01:00:35)
Realiza Tratamiento en la quincena con fármacos antiparasitarios con acción sobre ambos estadios</t>
      </text>
    </comment>
    <comment authorId="0" ref="O41">
      <text>
        <t xml:space="preserve">======
ID#AAAAdQ5kG_I
    (2022-07-27 01:00:35)
Realiza Tratamiento en la quincena con fármacos antiparasitarios con acción sobre ambos estadios</t>
      </text>
    </comment>
    <comment authorId="0" ref="P101">
      <text>
        <t xml:space="preserve">======
ID#AAAAdQ5kG_Q
    (2022-07-27 01:00:35)
No Realiza Tratamiento con fármacos antiparasitarios</t>
      </text>
    </comment>
    <comment authorId="0" ref="P65">
      <text>
        <t xml:space="preserve">======
ID#AAAAdQ5kG_M
    (2022-07-27 01:00:35)
No Realiza Tratamiento con fármacos antiparasitarios</t>
      </text>
    </comment>
    <comment authorId="0" ref="N89">
      <text>
        <t xml:space="preserve">======
ID#AAAAdQ5kG-8
    (2022-07-27 01:00:35)
Realiza Tratamiento en la quincena con fármacos antiparasitarios con acción sobre juveniles</t>
      </text>
    </comment>
    <comment authorId="0" ref="M89">
      <text>
        <t xml:space="preserve">======
ID#AAAAdQ5kG_A
    (2022-07-27 01:00:35)
Realiza Tratamiento en la quincena con fármacos antiparasitarios con acción sobre adultos</t>
      </text>
    </comment>
    <comment authorId="0" ref="P17">
      <text>
        <t xml:space="preserve">======
ID#AAAAdQ5kG_E
    (2022-07-27 01:00:35)
No Realiza Tratamiento en el periodo con fármacos antiparasitarios</t>
      </text>
    </comment>
    <comment authorId="0" ref="M17">
      <text>
        <t xml:space="preserve">======
ID#AAAAdQ5kG-0
    (2022-07-27 01:00:35)
Realiza Tratamiento en el periodo con fármacos antiparasitarios con acción sobre adultos</t>
      </text>
    </comment>
    <comment authorId="0" ref="P77">
      <text>
        <t xml:space="preserve">======
ID#AAAAdQ5kG-4
    (2022-07-27 01:00:35)
No Realiza Tratamiento con fármacos antiparasitarios</t>
      </text>
    </comment>
    <comment authorId="0" ref="O17">
      <text>
        <t xml:space="preserve">======
ID#AAAAdQ5kG-o
    (2022-07-27 01:00:35)
Realiza Tratamiento en el periodo con fármacos antiparasitarios con acción sobre ambos estadios</t>
      </text>
    </comment>
    <comment authorId="0" ref="M29">
      <text>
        <t xml:space="preserve">======
ID#AAAAdQ5kG-w
    (2022-07-27 01:00:35)
Realiza Tratamiento en la quincena con fármacos antiparasitarios con acción sobre adultos</t>
      </text>
    </comment>
    <comment authorId="0" ref="N41">
      <text>
        <t xml:space="preserve">======
ID#AAAAdQ5kG-s
    (2022-07-27 01:00:35)
Realiza Tratamiento en la quincena con fármacos antiparasitarios con acción sobre juveniles</t>
      </text>
    </comment>
    <comment authorId="0" ref="O29">
      <text>
        <t xml:space="preserve">======
ID#AAAAdQ5kG-k
    (2022-07-27 01:00:35)
Realiza Tratamiento en la quincena con fármacos antiparasitarios con acción sobre ambos estadios</t>
      </text>
    </comment>
    <comment authorId="0" ref="N77">
      <text>
        <t xml:space="preserve">======
ID#AAAAdQ5kG-g
    (2022-07-27 01:00:35)
Realiza Tratamiento en la quincena con fármacos antiparasitarios con acción sobre juveniles</t>
      </text>
    </comment>
    <comment authorId="0" ref="O53">
      <text>
        <t xml:space="preserve">======
ID#AAAAdQ5kG-Y
    (2022-07-27 01:00:35)
Realiza Tratamiento en la quincena con fármacos antiparasitarios con acción sobre ambos estadios</t>
      </text>
    </comment>
    <comment authorId="0" ref="M77">
      <text>
        <t xml:space="preserve">======
ID#AAAAdQ5kG-c
    (2022-07-27 01:00:35)
Realiza Tratamiento en la quincena con fármacos antiparasitarios con acción sobre adultos</t>
      </text>
    </comment>
    <comment authorId="0" ref="M41">
      <text>
        <t xml:space="preserve">======
ID#AAAAdQ5kG-U
    (2022-07-27 01:00:35)
Realiza Tratamiento en la quincena con fármacos antiparasitarios con acción sobre adultos</t>
      </text>
    </comment>
    <comment authorId="0" ref="O65">
      <text>
        <t xml:space="preserve">======
ID#AAAAdQ5kG-Q
    (2022-07-27 01:00:35)
Realiza Tratamiento en la quincena con fármacos antiparasitarios con acción sobre ambos estadios</t>
      </text>
    </comment>
    <comment authorId="0" ref="N65">
      <text>
        <t xml:space="preserve">======
ID#AAAAdQ5kG-E
    (2022-07-27 01:00:35)
Realiza Tratamiento en la quincena con fármacos antiparasitarios con acción sobre juveniles</t>
      </text>
    </comment>
    <comment authorId="0" ref="P29">
      <text>
        <t xml:space="preserve">======
ID#AAAAdQ5kG-M
    (2022-07-27 01:00:35)
No Realiza Tratamiento con fármacos antiparasitarios</t>
      </text>
    </comment>
    <comment authorId="0" ref="P41">
      <text>
        <t xml:space="preserve">======
ID#AAAAdQ5kG-I
    (2022-07-27 01:00:35)
No Realiza Tratamiento con fármacos antiparasitarios</t>
      </text>
    </comment>
    <comment authorId="0" ref="N53">
      <text>
        <t xml:space="preserve">======
ID#AAAAdQ5kG98
    (2022-07-27 01:00:35)
Realiza Tratamiento en la quincena con fármacos antiparasitarios con acción sobre juveniles</t>
      </text>
    </comment>
    <comment authorId="0" ref="N29">
      <text>
        <t xml:space="preserve">======
ID#AAAAdQ5kG-A
    (2022-07-27 01:00:35)
Realiza Tratamiento en la quincena con fármacos antiparasitarios con acción sobre juveniles</t>
      </text>
    </comment>
    <comment authorId="0" ref="P89">
      <text>
        <t xml:space="preserve">======
ID#AAAAdQ5kG94
    (2022-07-27 01:00:35)
No Realiza Tratamiento con fármacos antiparasitarios</t>
      </text>
    </comment>
    <comment authorId="0" ref="N17">
      <text>
        <t xml:space="preserve">======
ID#AAAAdQ5kG90
    (2022-07-27 01:00:35)
Realiza Tratamiento en el periodo con fármacos antiparasitarios con acción sobre juveniles</t>
      </text>
    </comment>
  </commentList>
  <extLst>
    <ext uri="GoogleSheetsCustomDataVersion1">
      <go:sheetsCustomData xmlns:go="http://customooxmlschemas.google.com/" r:id="rId1" roundtripDataSignature="AMtx7mipajINcdVuIbTk51VsWv/eeHbEEQ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<sst xmlns="http://schemas.openxmlformats.org/spreadsheetml/2006/main" count="394" uniqueCount="142">
  <si>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</si>
  <si>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</si>
  <si>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</si>
  <si>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</si>
  <si>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</si>
  <si>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</si>
  <si>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</si>
  <si>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</si>
  <si>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</si>
  <si>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</si>
  <si>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</si>
  <si>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</si>
  <si>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</si>
  <si>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17297858-4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</si>
  <si>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</si>
  <si>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</si>
  <si>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</si>
  <si>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</si>
  <si>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SEBASTIAN BARRIA 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</si>
  <si>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</si>
  <si>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</si>
  <si>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</si>
  <si>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</si>
  <si>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 xml:space="preserve">BSRRIA BARRIA 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</si>
  <si>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</si>
  <si>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</si>
  <si>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</si>
  <si>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</si>
  <si>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</si>
  <si>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</si>
  <si>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</si>
  <si>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23 (6-JUN-2022 al 12-JUN-2022)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</si>
  <si>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</si>
  <si>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</si>
  <si>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</si>
  <si>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</si>
  <si>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</si>
  <si>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</si>
  <si>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</si>
  <si>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</si>
  <si>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</si>
  <si>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</si>
  <si>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</si>
  <si>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</si>
  <si>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</si>
  <si>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</si>
  <si>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</si>
  <si>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</si>
  <si>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</si>
  <si>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</si>
  <si>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</si>
  <si>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</si>
  <si>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</si>
  <si>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</si>
  <si>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</si>
  <si>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</si>
  <si>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</si>
  <si>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</si>
  <si>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</si>
  <si>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</si>
  <si>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</si>
  <si>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</si>
  <si>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</si>
  <si>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</si>
  <si>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</si>
  <si>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</si>
  <si>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</si>
  <si>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</si>
  <si>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</si>
  <si>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</si>
  <si>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</si>
  <si>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</si>
  <si>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</si>
  <si>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</si>
  <si>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</si>
  <si>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</si>
  <si>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</si>
  <si>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</si>
  <si>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</si>
  <si>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</si>
  <si>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</si>
  <si>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</si>
  <si>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</si>
  <si>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</si>
  <si>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</si>
  <si>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</si>
  <si>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</si>
  <si>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</si>
  <si>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</si>
  <si>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</si>
  <si>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</si>
  <si>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</si>
  <si>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</si>
  <si>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</si>
  <si>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</si>
  <si>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</si>
  <si>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</si>
  <si>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</si>
  <si>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</si>
  <si>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</si>
  <si>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</si>
  <si>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</si>
  <si>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</si>
  <si>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</si>
  <si>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</si>
  <si>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</si>
  <si>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</si>
  <si>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</si>
  <si>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</si>
  <si>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</si>
  <si>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</si>
  <si>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</si>
  <si>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</si>
  <si>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</si>
  <si>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</si>
  <si>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</si>
  <si>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</si>
  <si>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</si>
  <si>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</si>
  <si>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</si>
  <si>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</si>
  <si>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</si>
  <si>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</si>
  <si>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</si>
  <si>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</si>
  <si>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</si>
  <si>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</si>
  <si>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23  10/06/2022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</si>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</sst>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44722.0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3456.0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784874.0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2712524.544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44722.0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99980.0</v>
      </c>
      <c r="G18" s="66">
        <v>3700.0</v>
      </c>
      <c r="H18" s="67">
        <f>+(F18*G18)/1000</f>
        <v>369926</v>
      </c>
      <c r="I18" s="68">
        <v>9.4</v>
      </c>
      <c r="J18" s="68" t="s">
        <v>38</v>
      </c>
      <c r="K18" s="68">
        <v>30.0</v>
      </c>
      <c r="L18" s="69">
        <v>8.7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44722</v>
      </c>
      <c r="B19" s="74">
        <f t="shared" ref="B19:P19" si="1">B18</f>
        <v>101</v>
      </c>
      <c r="C19" s="75" t="str">
        <f t="shared" si="1"/>
        <v>Azar</v>
      </c>
      <c r="D19" s="75" t="str">
        <f t="shared" si="1"/>
        <v>301 SALMON DEL ATLANTICO (SALMO SALAR) </v>
      </c>
      <c r="E19" s="75" t="str">
        <f t="shared" si="1"/>
        <v>1 ADULTOS</v>
      </c>
      <c r="F19" s="76">
        <f t="shared" si="1"/>
        <v>99980</v>
      </c>
      <c r="G19" s="77">
        <f t="shared" si="1"/>
        <v>3700</v>
      </c>
      <c r="H19" s="78">
        <f t="shared" si="1"/>
        <v>369926</v>
      </c>
      <c r="I19" s="79">
        <f t="shared" si="1"/>
        <v>9.4</v>
      </c>
      <c r="J19" s="79" t="str">
        <f t="shared" si="1"/>
        <v>No</v>
      </c>
      <c r="K19" s="79">
        <f t="shared" si="1"/>
        <v>30</v>
      </c>
      <c r="L19" s="79">
        <f t="shared" si="1"/>
        <v>8.7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0.0</v>
      </c>
      <c r="T19" s="82">
        <v>0.0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44722</v>
      </c>
      <c r="B20" s="74">
        <f t="shared" si="2"/>
        <v>101</v>
      </c>
      <c r="C20" s="75" t="str">
        <f t="shared" si="2"/>
        <v>Azar</v>
      </c>
      <c r="D20" s="75" t="str">
        <f t="shared" si="2"/>
        <v>301 SALMON DEL ATLANTICO (SALMO SALAR) </v>
      </c>
      <c r="E20" s="75" t="str">
        <f t="shared" si="2"/>
        <v>1 ADULTOS</v>
      </c>
      <c r="F20" s="76">
        <f t="shared" si="2"/>
        <v>99980</v>
      </c>
      <c r="G20" s="77">
        <f t="shared" si="2"/>
        <v>3700</v>
      </c>
      <c r="H20" s="78">
        <f t="shared" si="2"/>
        <v>369926</v>
      </c>
      <c r="I20" s="79">
        <f t="shared" si="2"/>
        <v>9.4</v>
      </c>
      <c r="J20" s="79" t="str">
        <f t="shared" si="2"/>
        <v>No</v>
      </c>
      <c r="K20" s="79">
        <f t="shared" si="2"/>
        <v>30</v>
      </c>
      <c r="L20" s="79">
        <f t="shared" si="2"/>
        <v>8.7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2.0</v>
      </c>
      <c r="S20" s="81">
        <v>2.0</v>
      </c>
      <c r="T20" s="82">
        <v>1.0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44722</v>
      </c>
      <c r="B21" s="74">
        <f t="shared" si="3"/>
        <v>101</v>
      </c>
      <c r="C21" s="75" t="str">
        <f t="shared" si="3"/>
        <v>Azar</v>
      </c>
      <c r="D21" s="75" t="str">
        <f t="shared" si="3"/>
        <v>301 SALMON DEL ATLANTICO (SALMO SALAR) </v>
      </c>
      <c r="E21" s="75" t="str">
        <f t="shared" si="3"/>
        <v>1 ADULTOS</v>
      </c>
      <c r="F21" s="76">
        <f t="shared" si="3"/>
        <v>99980</v>
      </c>
      <c r="G21" s="77">
        <f t="shared" si="3"/>
        <v>3700</v>
      </c>
      <c r="H21" s="78">
        <f t="shared" si="3"/>
        <v>369926</v>
      </c>
      <c r="I21" s="79">
        <f t="shared" si="3"/>
        <v>9.4</v>
      </c>
      <c r="J21" s="79" t="str">
        <f t="shared" si="3"/>
        <v>No</v>
      </c>
      <c r="K21" s="79">
        <f t="shared" si="3"/>
        <v>30</v>
      </c>
      <c r="L21" s="79">
        <f t="shared" si="3"/>
        <v>8.7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0.0</v>
      </c>
      <c r="S21" s="81">
        <v>0.0</v>
      </c>
      <c r="T21" s="82">
        <v>2.0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44722</v>
      </c>
      <c r="B22" s="74">
        <f t="shared" si="4"/>
        <v>101</v>
      </c>
      <c r="C22" s="75" t="str">
        <f t="shared" si="4"/>
        <v>Azar</v>
      </c>
      <c r="D22" s="75" t="str">
        <f t="shared" si="4"/>
        <v>301 SALMON DEL ATLANTICO (SALMO SALAR) </v>
      </c>
      <c r="E22" s="75" t="str">
        <f t="shared" si="4"/>
        <v>1 ADULTOS</v>
      </c>
      <c r="F22" s="76">
        <f t="shared" si="4"/>
        <v>99980</v>
      </c>
      <c r="G22" s="77">
        <f t="shared" si="4"/>
        <v>3700</v>
      </c>
      <c r="H22" s="78">
        <f t="shared" si="4"/>
        <v>369926</v>
      </c>
      <c r="I22" s="79">
        <f t="shared" si="4"/>
        <v>9.4</v>
      </c>
      <c r="J22" s="79" t="str">
        <f t="shared" si="4"/>
        <v>No</v>
      </c>
      <c r="K22" s="79">
        <f t="shared" si="4"/>
        <v>30</v>
      </c>
      <c r="L22" s="79">
        <f t="shared" si="4"/>
        <v>8.7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1.0</v>
      </c>
      <c r="S22" s="81">
        <v>1.0</v>
      </c>
      <c r="T22" s="82">
        <v>1.0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44722</v>
      </c>
      <c r="B23" s="74">
        <f t="shared" si="5"/>
        <v>101</v>
      </c>
      <c r="C23" s="75" t="str">
        <f t="shared" si="5"/>
        <v>Azar</v>
      </c>
      <c r="D23" s="75" t="str">
        <f t="shared" si="5"/>
        <v>301 SALMON DEL ATLANTICO (SALMO SALAR) </v>
      </c>
      <c r="E23" s="75" t="str">
        <f t="shared" si="5"/>
        <v>1 ADULTOS</v>
      </c>
      <c r="F23" s="76">
        <f t="shared" si="5"/>
        <v>99980</v>
      </c>
      <c r="G23" s="77">
        <f t="shared" si="5"/>
        <v>3700</v>
      </c>
      <c r="H23" s="78">
        <f t="shared" si="5"/>
        <v>369926</v>
      </c>
      <c r="I23" s="79">
        <f t="shared" si="5"/>
        <v>9.4</v>
      </c>
      <c r="J23" s="79" t="str">
        <f t="shared" si="5"/>
        <v>No</v>
      </c>
      <c r="K23" s="79">
        <f t="shared" si="5"/>
        <v>30</v>
      </c>
      <c r="L23" s="79">
        <f t="shared" si="5"/>
        <v>8.7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2.0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44722</v>
      </c>
      <c r="B24" s="74">
        <f t="shared" si="6"/>
        <v>101</v>
      </c>
      <c r="C24" s="75" t="str">
        <f t="shared" si="6"/>
        <v>Azar</v>
      </c>
      <c r="D24" s="75" t="str">
        <f t="shared" si="6"/>
        <v>301 SALMON DEL ATLANTICO (SALMO SALAR) </v>
      </c>
      <c r="E24" s="75" t="str">
        <f t="shared" si="6"/>
        <v>1 ADULTOS</v>
      </c>
      <c r="F24" s="76">
        <f t="shared" si="6"/>
        <v>99980</v>
      </c>
      <c r="G24" s="77">
        <f t="shared" si="6"/>
        <v>3700</v>
      </c>
      <c r="H24" s="78">
        <f t="shared" si="6"/>
        <v>369926</v>
      </c>
      <c r="I24" s="79">
        <f t="shared" si="6"/>
        <v>9.4</v>
      </c>
      <c r="J24" s="79" t="str">
        <f t="shared" si="6"/>
        <v>No</v>
      </c>
      <c r="K24" s="79">
        <f t="shared" si="6"/>
        <v>30</v>
      </c>
      <c r="L24" s="79">
        <f t="shared" si="6"/>
        <v>8.7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0.0</v>
      </c>
      <c r="S24" s="81">
        <v>2.0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44722</v>
      </c>
      <c r="B25" s="74">
        <f t="shared" si="7"/>
        <v>101</v>
      </c>
      <c r="C25" s="75" t="str">
        <f t="shared" si="7"/>
        <v>Azar</v>
      </c>
      <c r="D25" s="75" t="str">
        <f t="shared" si="7"/>
        <v>301 SALMON DEL ATLANTICO (SALMO SALAR) </v>
      </c>
      <c r="E25" s="75" t="str">
        <f t="shared" si="7"/>
        <v>1 ADULTOS</v>
      </c>
      <c r="F25" s="76">
        <f t="shared" si="7"/>
        <v>99980</v>
      </c>
      <c r="G25" s="77">
        <f t="shared" si="7"/>
        <v>3700</v>
      </c>
      <c r="H25" s="78">
        <f t="shared" si="7"/>
        <v>369926</v>
      </c>
      <c r="I25" s="79">
        <f t="shared" si="7"/>
        <v>9.4</v>
      </c>
      <c r="J25" s="79" t="str">
        <f t="shared" si="7"/>
        <v>No</v>
      </c>
      <c r="K25" s="79">
        <f t="shared" si="7"/>
        <v>30</v>
      </c>
      <c r="L25" s="79">
        <f t="shared" si="7"/>
        <v>8.7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0.0</v>
      </c>
      <c r="T25" s="82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44722</v>
      </c>
      <c r="B26" s="74">
        <f t="shared" si="8"/>
        <v>101</v>
      </c>
      <c r="C26" s="75" t="str">
        <f t="shared" si="8"/>
        <v>Azar</v>
      </c>
      <c r="D26" s="75" t="str">
        <f t="shared" si="8"/>
        <v>301 SALMON DEL ATLANTICO (SALMO SALAR) </v>
      </c>
      <c r="E26" s="75" t="str">
        <f t="shared" si="8"/>
        <v>1 ADULTOS</v>
      </c>
      <c r="F26" s="76">
        <f t="shared" si="8"/>
        <v>99980</v>
      </c>
      <c r="G26" s="77">
        <f t="shared" si="8"/>
        <v>3700</v>
      </c>
      <c r="H26" s="78">
        <f t="shared" si="8"/>
        <v>369926</v>
      </c>
      <c r="I26" s="79">
        <f t="shared" si="8"/>
        <v>9.4</v>
      </c>
      <c r="J26" s="79" t="str">
        <f t="shared" si="8"/>
        <v>No</v>
      </c>
      <c r="K26" s="79">
        <f t="shared" si="8"/>
        <v>30</v>
      </c>
      <c r="L26" s="79">
        <f t="shared" si="8"/>
        <v>8.7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0.0</v>
      </c>
      <c r="S26" s="81">
        <v>1.0</v>
      </c>
      <c r="T26" s="82">
        <v>1.0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44722</v>
      </c>
      <c r="B27" s="74">
        <f t="shared" si="9"/>
        <v>101</v>
      </c>
      <c r="C27" s="75" t="str">
        <f t="shared" si="9"/>
        <v>Azar</v>
      </c>
      <c r="D27" s="75" t="str">
        <f t="shared" si="9"/>
        <v>301 SALMON DEL ATLANTICO (SALMO SALAR) </v>
      </c>
      <c r="E27" s="75" t="str">
        <f t="shared" si="9"/>
        <v>1 ADULTOS</v>
      </c>
      <c r="F27" s="76">
        <f t="shared" si="9"/>
        <v>99980</v>
      </c>
      <c r="G27" s="77">
        <f t="shared" si="9"/>
        <v>3700</v>
      </c>
      <c r="H27" s="78">
        <f t="shared" si="9"/>
        <v>369926</v>
      </c>
      <c r="I27" s="79">
        <f t="shared" si="9"/>
        <v>9.4</v>
      </c>
      <c r="J27" s="79" t="str">
        <f t="shared" si="9"/>
        <v>No</v>
      </c>
      <c r="K27" s="79">
        <f t="shared" si="9"/>
        <v>30</v>
      </c>
      <c r="L27" s="79">
        <f t="shared" si="9"/>
        <v>8.7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44722</v>
      </c>
      <c r="B28" s="74">
        <f t="shared" si="10"/>
        <v>101</v>
      </c>
      <c r="C28" s="84" t="str">
        <f t="shared" si="10"/>
        <v>Azar</v>
      </c>
      <c r="D28" s="84" t="str">
        <f t="shared" si="10"/>
        <v>301 SALMON DEL ATLANTICO (SALMO SALAR) </v>
      </c>
      <c r="E28" s="84" t="str">
        <f t="shared" si="10"/>
        <v>1 ADULTOS</v>
      </c>
      <c r="F28" s="85">
        <f t="shared" si="10"/>
        <v>99980</v>
      </c>
      <c r="G28" s="86">
        <f t="shared" si="10"/>
        <v>3700</v>
      </c>
      <c r="H28" s="87">
        <f t="shared" si="10"/>
        <v>369926</v>
      </c>
      <c r="I28" s="88">
        <f t="shared" si="10"/>
        <v>9.4</v>
      </c>
      <c r="J28" s="88" t="str">
        <f t="shared" si="10"/>
        <v>No</v>
      </c>
      <c r="K28" s="88">
        <f t="shared" si="10"/>
        <v>30</v>
      </c>
      <c r="L28" s="88">
        <f t="shared" si="10"/>
        <v>8.7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69</v>
      </c>
      <c r="R28" s="90">
        <v>0.0</v>
      </c>
      <c r="S28" s="90">
        <v>1.0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44722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99396.0</v>
      </c>
      <c r="G30" s="66">
        <v>3607.0</v>
      </c>
      <c r="H30" s="67">
        <f>+(F30*G30)/1000</f>
        <v>358521.372</v>
      </c>
      <c r="I30" s="68">
        <f>+I18</f>
        <v>9.4</v>
      </c>
      <c r="J30" s="68" t="s">
        <v>38</v>
      </c>
      <c r="K30" s="68">
        <v>30.0</v>
      </c>
      <c r="L30" s="69">
        <v>8.8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44722</v>
      </c>
      <c r="B31" s="95">
        <f t="shared" ref="B31:P31" si="11">B30</f>
        <v>102</v>
      </c>
      <c r="C31" s="75" t="str">
        <f t="shared" si="11"/>
        <v>Azar</v>
      </c>
      <c r="D31" s="75" t="str">
        <f t="shared" si="11"/>
        <v>301 SALMON DEL ATLANTICO (SALMO SALAR) </v>
      </c>
      <c r="E31" s="75" t="str">
        <f t="shared" si="11"/>
        <v>1 ADULTOS</v>
      </c>
      <c r="F31" s="76">
        <f t="shared" si="11"/>
        <v>99396</v>
      </c>
      <c r="G31" s="77">
        <f t="shared" si="11"/>
        <v>3607</v>
      </c>
      <c r="H31" s="78">
        <f t="shared" si="11"/>
        <v>358521.372</v>
      </c>
      <c r="I31" s="79">
        <f t="shared" si="11"/>
        <v>9.4</v>
      </c>
      <c r="J31" s="79" t="str">
        <f t="shared" si="11"/>
        <v>No</v>
      </c>
      <c r="K31" s="79">
        <f t="shared" si="11"/>
        <v>30</v>
      </c>
      <c r="L31" s="79">
        <f t="shared" si="11"/>
        <v>8.8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2.0</v>
      </c>
      <c r="S31" s="81">
        <v>1.0</v>
      </c>
      <c r="T31" s="82">
        <v>2.0</v>
      </c>
      <c r="U31" s="9"/>
      <c r="V31" s="10"/>
      <c r="W31" s="97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44722</v>
      </c>
      <c r="B32" s="95">
        <f t="shared" si="12"/>
        <v>102</v>
      </c>
      <c r="C32" s="75" t="str">
        <f t="shared" si="12"/>
        <v>Azar</v>
      </c>
      <c r="D32" s="75" t="str">
        <f t="shared" si="12"/>
        <v>301 SALMON DEL ATLANTICO (SALMO SALAR) </v>
      </c>
      <c r="E32" s="75" t="str">
        <f t="shared" si="12"/>
        <v>1 ADULTOS</v>
      </c>
      <c r="F32" s="76">
        <f t="shared" si="12"/>
        <v>99396</v>
      </c>
      <c r="G32" s="77">
        <f t="shared" si="12"/>
        <v>3607</v>
      </c>
      <c r="H32" s="78">
        <f t="shared" si="12"/>
        <v>358521.372</v>
      </c>
      <c r="I32" s="79">
        <f t="shared" si="12"/>
        <v>9.4</v>
      </c>
      <c r="J32" s="79" t="str">
        <f t="shared" si="12"/>
        <v>No</v>
      </c>
      <c r="K32" s="79">
        <f t="shared" si="12"/>
        <v>30</v>
      </c>
      <c r="L32" s="79">
        <f t="shared" si="12"/>
        <v>8.8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0.0</v>
      </c>
      <c r="S32" s="81">
        <v>2.0</v>
      </c>
      <c r="T32" s="82">
        <v>0.0</v>
      </c>
      <c r="U32" s="9"/>
      <c r="V32" s="10"/>
      <c r="W32" s="97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44722</v>
      </c>
      <c r="B33" s="95">
        <f t="shared" si="13"/>
        <v>102</v>
      </c>
      <c r="C33" s="75" t="str">
        <f t="shared" si="13"/>
        <v>Azar</v>
      </c>
      <c r="D33" s="75" t="str">
        <f t="shared" si="13"/>
        <v>301 SALMON DEL ATLANTICO (SALMO SALAR) </v>
      </c>
      <c r="E33" s="75" t="str">
        <f t="shared" si="13"/>
        <v>1 ADULTOS</v>
      </c>
      <c r="F33" s="76">
        <f t="shared" si="13"/>
        <v>99396</v>
      </c>
      <c r="G33" s="77">
        <f t="shared" si="13"/>
        <v>3607</v>
      </c>
      <c r="H33" s="78">
        <f t="shared" si="13"/>
        <v>358521.372</v>
      </c>
      <c r="I33" s="79">
        <f t="shared" si="13"/>
        <v>9.4</v>
      </c>
      <c r="J33" s="79" t="str">
        <f t="shared" si="13"/>
        <v>No</v>
      </c>
      <c r="K33" s="79">
        <f t="shared" si="13"/>
        <v>30</v>
      </c>
      <c r="L33" s="79">
        <f t="shared" si="13"/>
        <v>8.8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2.0</v>
      </c>
      <c r="S33" s="81">
        <v>2.0</v>
      </c>
      <c r="T33" s="82">
        <v>3.0</v>
      </c>
      <c r="U33" s="9"/>
      <c r="V33" s="10"/>
      <c r="W33" s="97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44722</v>
      </c>
      <c r="B34" s="95">
        <f t="shared" si="14"/>
        <v>102</v>
      </c>
      <c r="C34" s="75" t="str">
        <f t="shared" si="14"/>
        <v>Azar</v>
      </c>
      <c r="D34" s="75" t="str">
        <f t="shared" si="14"/>
        <v>301 SALMON DEL ATLANTICO (SALMO SALAR) </v>
      </c>
      <c r="E34" s="75" t="str">
        <f t="shared" si="14"/>
        <v>1 ADULTOS</v>
      </c>
      <c r="F34" s="76">
        <f t="shared" si="14"/>
        <v>99396</v>
      </c>
      <c r="G34" s="77">
        <f t="shared" si="14"/>
        <v>3607</v>
      </c>
      <c r="H34" s="78">
        <f t="shared" si="14"/>
        <v>358521.372</v>
      </c>
      <c r="I34" s="79">
        <f t="shared" si="14"/>
        <v>9.4</v>
      </c>
      <c r="J34" s="79" t="str">
        <f t="shared" si="14"/>
        <v>No</v>
      </c>
      <c r="K34" s="79">
        <f t="shared" si="14"/>
        <v>30</v>
      </c>
      <c r="L34" s="79">
        <f t="shared" si="14"/>
        <v>8.8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1">
        <v>0.0</v>
      </c>
      <c r="T34" s="82">
        <v>0.0</v>
      </c>
      <c r="U34" s="9"/>
      <c r="V34" s="10"/>
      <c r="W34" s="97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44722</v>
      </c>
      <c r="B35" s="95">
        <f t="shared" si="15"/>
        <v>102</v>
      </c>
      <c r="C35" s="75" t="str">
        <f t="shared" si="15"/>
        <v>Azar</v>
      </c>
      <c r="D35" s="75" t="str">
        <f t="shared" si="15"/>
        <v>301 SALMON DEL ATLANTICO (SALMO SALAR) </v>
      </c>
      <c r="E35" s="75" t="str">
        <f t="shared" si="15"/>
        <v>1 ADULTOS</v>
      </c>
      <c r="F35" s="76">
        <f t="shared" si="15"/>
        <v>99396</v>
      </c>
      <c r="G35" s="77">
        <f t="shared" si="15"/>
        <v>3607</v>
      </c>
      <c r="H35" s="78">
        <f t="shared" si="15"/>
        <v>358521.372</v>
      </c>
      <c r="I35" s="79">
        <f t="shared" si="15"/>
        <v>9.4</v>
      </c>
      <c r="J35" s="79" t="str">
        <f t="shared" si="15"/>
        <v>No</v>
      </c>
      <c r="K35" s="79">
        <f t="shared" si="15"/>
        <v>30</v>
      </c>
      <c r="L35" s="79">
        <f t="shared" si="15"/>
        <v>8.8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1">
        <v>0.0</v>
      </c>
      <c r="T35" s="82">
        <v>0.0</v>
      </c>
      <c r="U35" s="9"/>
      <c r="V35" s="10"/>
      <c r="W35" s="97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44722</v>
      </c>
      <c r="B36" s="95">
        <f t="shared" si="16"/>
        <v>102</v>
      </c>
      <c r="C36" s="75" t="str">
        <f t="shared" si="16"/>
        <v>Azar</v>
      </c>
      <c r="D36" s="75" t="str">
        <f t="shared" si="16"/>
        <v>301 SALMON DEL ATLANTICO (SALMO SALAR) </v>
      </c>
      <c r="E36" s="75" t="str">
        <f t="shared" si="16"/>
        <v>1 ADULTOS</v>
      </c>
      <c r="F36" s="76">
        <f t="shared" si="16"/>
        <v>99396</v>
      </c>
      <c r="G36" s="77">
        <f t="shared" si="16"/>
        <v>3607</v>
      </c>
      <c r="H36" s="78">
        <f t="shared" si="16"/>
        <v>358521.372</v>
      </c>
      <c r="I36" s="79">
        <f t="shared" si="16"/>
        <v>9.4</v>
      </c>
      <c r="J36" s="79" t="str">
        <f t="shared" si="16"/>
        <v>No</v>
      </c>
      <c r="K36" s="79">
        <f t="shared" si="16"/>
        <v>30</v>
      </c>
      <c r="L36" s="79">
        <f t="shared" si="16"/>
        <v>8.8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1.0</v>
      </c>
      <c r="S36" s="81">
        <v>1.0</v>
      </c>
      <c r="T36" s="82">
        <v>3.0</v>
      </c>
      <c r="U36" s="9"/>
      <c r="V36" s="10"/>
      <c r="W36" s="97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44722</v>
      </c>
      <c r="B37" s="95">
        <f t="shared" si="17"/>
        <v>102</v>
      </c>
      <c r="C37" s="75" t="str">
        <f t="shared" si="17"/>
        <v>Azar</v>
      </c>
      <c r="D37" s="75" t="str">
        <f t="shared" si="17"/>
        <v>301 SALMON DEL ATLANTICO (SALMO SALAR) </v>
      </c>
      <c r="E37" s="75" t="str">
        <f t="shared" si="17"/>
        <v>1 ADULTOS</v>
      </c>
      <c r="F37" s="76">
        <f t="shared" si="17"/>
        <v>99396</v>
      </c>
      <c r="G37" s="77">
        <f t="shared" si="17"/>
        <v>3607</v>
      </c>
      <c r="H37" s="78">
        <f t="shared" si="17"/>
        <v>358521.372</v>
      </c>
      <c r="I37" s="79">
        <f t="shared" si="17"/>
        <v>9.4</v>
      </c>
      <c r="J37" s="79" t="str">
        <f t="shared" si="17"/>
        <v>No</v>
      </c>
      <c r="K37" s="79">
        <f t="shared" si="17"/>
        <v>30</v>
      </c>
      <c r="L37" s="79">
        <f t="shared" si="17"/>
        <v>8.8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0.0</v>
      </c>
      <c r="S37" s="81">
        <v>2.0</v>
      </c>
      <c r="T37" s="82">
        <v>0.0</v>
      </c>
      <c r="U37" s="9"/>
      <c r="V37" s="10"/>
      <c r="W37" s="97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44722</v>
      </c>
      <c r="B38" s="95">
        <f t="shared" si="18"/>
        <v>102</v>
      </c>
      <c r="C38" s="75" t="str">
        <f t="shared" si="18"/>
        <v>Azar</v>
      </c>
      <c r="D38" s="75" t="str">
        <f t="shared" si="18"/>
        <v>301 SALMON DEL ATLANTICO (SALMO SALAR) </v>
      </c>
      <c r="E38" s="75" t="str">
        <f t="shared" si="18"/>
        <v>1 ADULTOS</v>
      </c>
      <c r="F38" s="76">
        <f t="shared" si="18"/>
        <v>99396</v>
      </c>
      <c r="G38" s="77">
        <f t="shared" si="18"/>
        <v>3607</v>
      </c>
      <c r="H38" s="78">
        <f t="shared" si="18"/>
        <v>358521.372</v>
      </c>
      <c r="I38" s="79">
        <f t="shared" si="18"/>
        <v>9.4</v>
      </c>
      <c r="J38" s="79" t="str">
        <f t="shared" si="18"/>
        <v>No</v>
      </c>
      <c r="K38" s="79">
        <f t="shared" si="18"/>
        <v>30</v>
      </c>
      <c r="L38" s="79">
        <f t="shared" si="18"/>
        <v>8.8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0.0</v>
      </c>
      <c r="T38" s="82">
        <v>2.0</v>
      </c>
      <c r="U38" s="9"/>
      <c r="V38" s="10"/>
      <c r="W38" s="97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44722</v>
      </c>
      <c r="B39" s="95">
        <f t="shared" si="19"/>
        <v>102</v>
      </c>
      <c r="C39" s="75" t="str">
        <f t="shared" si="19"/>
        <v>Azar</v>
      </c>
      <c r="D39" s="75" t="str">
        <f t="shared" si="19"/>
        <v>301 SALMON DEL ATLANTICO (SALMO SALAR) </v>
      </c>
      <c r="E39" s="75" t="str">
        <f t="shared" si="19"/>
        <v>1 ADULTOS</v>
      </c>
      <c r="F39" s="76">
        <f t="shared" si="19"/>
        <v>99396</v>
      </c>
      <c r="G39" s="77">
        <f t="shared" si="19"/>
        <v>3607</v>
      </c>
      <c r="H39" s="78">
        <f t="shared" si="19"/>
        <v>358521.372</v>
      </c>
      <c r="I39" s="79">
        <f t="shared" si="19"/>
        <v>9.4</v>
      </c>
      <c r="J39" s="79" t="str">
        <f t="shared" si="19"/>
        <v>No</v>
      </c>
      <c r="K39" s="79">
        <f t="shared" si="19"/>
        <v>30</v>
      </c>
      <c r="L39" s="79">
        <f t="shared" si="19"/>
        <v>8.8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2.0</v>
      </c>
      <c r="S39" s="81">
        <v>0.0</v>
      </c>
      <c r="T39" s="82">
        <v>0.0</v>
      </c>
      <c r="U39" s="9"/>
      <c r="V39" s="10"/>
      <c r="W39" s="97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44722</v>
      </c>
      <c r="B40" s="95">
        <f t="shared" si="20"/>
        <v>102</v>
      </c>
      <c r="C40" s="75" t="str">
        <f t="shared" si="20"/>
        <v>Azar</v>
      </c>
      <c r="D40" s="75" t="str">
        <f t="shared" si="20"/>
        <v>301 SALMON DEL ATLANTICO (SALMO SALAR) </v>
      </c>
      <c r="E40" s="75" t="str">
        <f t="shared" si="20"/>
        <v>1 ADULTOS</v>
      </c>
      <c r="F40" s="76">
        <f t="shared" si="20"/>
        <v>99396</v>
      </c>
      <c r="G40" s="77">
        <f t="shared" si="20"/>
        <v>3607</v>
      </c>
      <c r="H40" s="78">
        <f t="shared" si="20"/>
        <v>358521.372</v>
      </c>
      <c r="I40" s="79">
        <f t="shared" si="20"/>
        <v>9.4</v>
      </c>
      <c r="J40" s="79" t="str">
        <f t="shared" si="20"/>
        <v>No</v>
      </c>
      <c r="K40" s="79">
        <f t="shared" si="20"/>
        <v>30</v>
      </c>
      <c r="L40" s="79">
        <f t="shared" si="20"/>
        <v>8.8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69</v>
      </c>
      <c r="R40" s="90">
        <v>0.0</v>
      </c>
      <c r="S40" s="90">
        <v>2.0</v>
      </c>
      <c r="T40" s="91">
        <v>2.0</v>
      </c>
      <c r="U40" s="9"/>
      <c r="V40" s="10"/>
      <c r="W40" s="97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44722</v>
      </c>
      <c r="B42" s="62">
        <v>103.0</v>
      </c>
      <c r="C42" s="63" t="s">
        <v>2</v>
      </c>
      <c r="D42" s="64" t="s">
        <v>7</v>
      </c>
      <c r="E42" s="63" t="s">
        <v>65</v>
      </c>
      <c r="F42" s="65">
        <v>100548.0</v>
      </c>
      <c r="G42" s="66">
        <v>3489.0</v>
      </c>
      <c r="H42" s="67">
        <f>+(F42*G42)/1000</f>
        <v>350811.972</v>
      </c>
      <c r="I42" s="68">
        <f>+I18</f>
        <v>9.4</v>
      </c>
      <c r="J42" s="68" t="s">
        <v>38</v>
      </c>
      <c r="K42" s="68">
        <v>30.0</v>
      </c>
      <c r="L42" s="69">
        <v>8.3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1.0</v>
      </c>
      <c r="S42" s="71">
        <v>1.0</v>
      </c>
      <c r="T42" s="72">
        <v>1.0</v>
      </c>
      <c r="U42" s="9"/>
      <c r="V42" s="10"/>
      <c r="W42" s="97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44722</v>
      </c>
      <c r="B43" s="95">
        <f t="shared" ref="B43:P43" si="21">B42</f>
        <v>103</v>
      </c>
      <c r="C43" s="75" t="str">
        <f t="shared" si="21"/>
        <v>Azar</v>
      </c>
      <c r="D43" s="75" t="str">
        <f t="shared" si="21"/>
        <v>301 SALMON DEL ATLANTICO (SALMO SALAR) </v>
      </c>
      <c r="E43" s="75" t="str">
        <f t="shared" si="21"/>
        <v>1 ADULTOS</v>
      </c>
      <c r="F43" s="76">
        <f t="shared" si="21"/>
        <v>100548</v>
      </c>
      <c r="G43" s="77">
        <f t="shared" si="21"/>
        <v>3489</v>
      </c>
      <c r="H43" s="78">
        <f t="shared" si="21"/>
        <v>350811.972</v>
      </c>
      <c r="I43" s="79">
        <f t="shared" si="21"/>
        <v>9.4</v>
      </c>
      <c r="J43" s="79" t="str">
        <f t="shared" si="21"/>
        <v>No</v>
      </c>
      <c r="K43" s="79">
        <f t="shared" si="21"/>
        <v>30</v>
      </c>
      <c r="L43" s="79">
        <f t="shared" si="21"/>
        <v>8.3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0.0</v>
      </c>
      <c r="S43" s="30">
        <v>0.0</v>
      </c>
      <c r="T43" s="99">
        <v>0.0</v>
      </c>
      <c r="U43" s="9"/>
      <c r="V43" s="10"/>
      <c r="W43" s="97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44722</v>
      </c>
      <c r="B44" s="95">
        <f t="shared" ref="B44:P44" si="23">B43</f>
        <v>103</v>
      </c>
      <c r="C44" s="75" t="str">
        <f t="shared" si="23"/>
        <v>Azar</v>
      </c>
      <c r="D44" s="75" t="str">
        <f t="shared" si="23"/>
        <v>301 SALMON DEL ATLANTICO (SALMO SALAR) </v>
      </c>
      <c r="E44" s="75" t="str">
        <f t="shared" si="23"/>
        <v>1 ADULTOS</v>
      </c>
      <c r="F44" s="76">
        <f t="shared" si="23"/>
        <v>100548</v>
      </c>
      <c r="G44" s="77">
        <f t="shared" si="23"/>
        <v>3489</v>
      </c>
      <c r="H44" s="78">
        <f t="shared" si="23"/>
        <v>350811.972</v>
      </c>
      <c r="I44" s="79">
        <f t="shared" si="23"/>
        <v>9.4</v>
      </c>
      <c r="J44" s="79" t="str">
        <f t="shared" si="23"/>
        <v>No</v>
      </c>
      <c r="K44" s="79">
        <f t="shared" si="23"/>
        <v>30</v>
      </c>
      <c r="L44" s="79">
        <f t="shared" si="23"/>
        <v>8.3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2.0</v>
      </c>
      <c r="S44" s="30">
        <v>1.0</v>
      </c>
      <c r="T44" s="99">
        <v>2.0</v>
      </c>
      <c r="U44" s="9"/>
      <c r="V44" s="10"/>
      <c r="W44" s="97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44722</v>
      </c>
      <c r="B45" s="95">
        <f t="shared" ref="B45:P45" si="24">B44</f>
        <v>103</v>
      </c>
      <c r="C45" s="75" t="str">
        <f t="shared" si="24"/>
        <v>Azar</v>
      </c>
      <c r="D45" s="75" t="str">
        <f t="shared" si="24"/>
        <v>301 SALMON DEL ATLANTICO (SALMO SALAR) </v>
      </c>
      <c r="E45" s="75" t="str">
        <f t="shared" si="24"/>
        <v>1 ADULTOS</v>
      </c>
      <c r="F45" s="76">
        <f t="shared" si="24"/>
        <v>100548</v>
      </c>
      <c r="G45" s="77">
        <f t="shared" si="24"/>
        <v>3489</v>
      </c>
      <c r="H45" s="78">
        <f t="shared" si="24"/>
        <v>350811.972</v>
      </c>
      <c r="I45" s="79">
        <f t="shared" si="24"/>
        <v>9.4</v>
      </c>
      <c r="J45" s="79" t="str">
        <f t="shared" si="24"/>
        <v>No</v>
      </c>
      <c r="K45" s="79">
        <f t="shared" si="24"/>
        <v>30</v>
      </c>
      <c r="L45" s="79">
        <f t="shared" si="24"/>
        <v>8.3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1.0</v>
      </c>
      <c r="S45" s="30">
        <v>1.0</v>
      </c>
      <c r="T45" s="99">
        <v>1.0</v>
      </c>
      <c r="U45" s="9"/>
      <c r="V45" s="10"/>
      <c r="W45" s="97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44722</v>
      </c>
      <c r="B46" s="95">
        <f t="shared" ref="B46:P46" si="25">B45</f>
        <v>103</v>
      </c>
      <c r="C46" s="75" t="str">
        <f t="shared" si="25"/>
        <v>Azar</v>
      </c>
      <c r="D46" s="75" t="str">
        <f t="shared" si="25"/>
        <v>301 SALMON DEL ATLANTICO (SALMO SALAR) </v>
      </c>
      <c r="E46" s="75" t="str">
        <f t="shared" si="25"/>
        <v>1 ADULTOS</v>
      </c>
      <c r="F46" s="76">
        <f t="shared" si="25"/>
        <v>100548</v>
      </c>
      <c r="G46" s="77">
        <f t="shared" si="25"/>
        <v>3489</v>
      </c>
      <c r="H46" s="78">
        <f t="shared" si="25"/>
        <v>350811.972</v>
      </c>
      <c r="I46" s="79">
        <f t="shared" si="25"/>
        <v>9.4</v>
      </c>
      <c r="J46" s="79" t="str">
        <f t="shared" si="25"/>
        <v>No</v>
      </c>
      <c r="K46" s="79">
        <f t="shared" si="25"/>
        <v>30</v>
      </c>
      <c r="L46" s="79">
        <f t="shared" si="25"/>
        <v>8.3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0.0</v>
      </c>
      <c r="T46" s="99">
        <v>0.0</v>
      </c>
      <c r="U46" s="9"/>
      <c r="V46" s="10"/>
      <c r="W46" s="97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44722</v>
      </c>
      <c r="B47" s="95">
        <f t="shared" ref="B47:P47" si="26">B46</f>
        <v>103</v>
      </c>
      <c r="C47" s="75" t="str">
        <f t="shared" si="26"/>
        <v>Azar</v>
      </c>
      <c r="D47" s="75" t="str">
        <f t="shared" si="26"/>
        <v>301 SALMON DEL ATLANTICO (SALMO SALAR) </v>
      </c>
      <c r="E47" s="75" t="str">
        <f t="shared" si="26"/>
        <v>1 ADULTOS</v>
      </c>
      <c r="F47" s="76">
        <f t="shared" si="26"/>
        <v>100548</v>
      </c>
      <c r="G47" s="77">
        <f t="shared" si="26"/>
        <v>3489</v>
      </c>
      <c r="H47" s="78">
        <f t="shared" si="26"/>
        <v>350811.972</v>
      </c>
      <c r="I47" s="79">
        <f t="shared" si="26"/>
        <v>9.4</v>
      </c>
      <c r="J47" s="79" t="str">
        <f t="shared" si="26"/>
        <v>No</v>
      </c>
      <c r="K47" s="79">
        <f t="shared" si="26"/>
        <v>30</v>
      </c>
      <c r="L47" s="79">
        <f t="shared" si="26"/>
        <v>8.3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1.0</v>
      </c>
      <c r="S47" s="30">
        <v>2.0</v>
      </c>
      <c r="T47" s="99">
        <v>1.0</v>
      </c>
      <c r="U47" s="9"/>
      <c r="V47" s="10"/>
      <c r="W47" s="97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44722</v>
      </c>
      <c r="B48" s="95">
        <f t="shared" ref="B48:P48" si="27">B47</f>
        <v>103</v>
      </c>
      <c r="C48" s="75" t="str">
        <f t="shared" si="27"/>
        <v>Azar</v>
      </c>
      <c r="D48" s="75" t="str">
        <f t="shared" si="27"/>
        <v>301 SALMON DEL ATLANTICO (SALMO SALAR) </v>
      </c>
      <c r="E48" s="75" t="str">
        <f t="shared" si="27"/>
        <v>1 ADULTOS</v>
      </c>
      <c r="F48" s="76">
        <f t="shared" si="27"/>
        <v>100548</v>
      </c>
      <c r="G48" s="77">
        <f t="shared" si="27"/>
        <v>3489</v>
      </c>
      <c r="H48" s="78">
        <f t="shared" si="27"/>
        <v>350811.972</v>
      </c>
      <c r="I48" s="79">
        <f t="shared" si="27"/>
        <v>9.4</v>
      </c>
      <c r="J48" s="79" t="str">
        <f t="shared" si="27"/>
        <v>No</v>
      </c>
      <c r="K48" s="79">
        <f t="shared" si="27"/>
        <v>30</v>
      </c>
      <c r="L48" s="79">
        <f t="shared" si="27"/>
        <v>8.3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1.0</v>
      </c>
      <c r="S48" s="30">
        <v>0.0</v>
      </c>
      <c r="T48" s="99">
        <v>2.0</v>
      </c>
      <c r="U48" s="9"/>
      <c r="V48" s="10"/>
      <c r="W48" s="97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44722</v>
      </c>
      <c r="B49" s="95">
        <f t="shared" ref="B49:P49" si="28">B48</f>
        <v>103</v>
      </c>
      <c r="C49" s="75" t="str">
        <f t="shared" si="28"/>
        <v>Azar</v>
      </c>
      <c r="D49" s="75" t="str">
        <f t="shared" si="28"/>
        <v>301 SALMON DEL ATLANTICO (SALMO SALAR) </v>
      </c>
      <c r="E49" s="75" t="str">
        <f t="shared" si="28"/>
        <v>1 ADULTOS</v>
      </c>
      <c r="F49" s="76">
        <f t="shared" si="28"/>
        <v>100548</v>
      </c>
      <c r="G49" s="77">
        <f t="shared" si="28"/>
        <v>3489</v>
      </c>
      <c r="H49" s="78">
        <f t="shared" si="28"/>
        <v>350811.972</v>
      </c>
      <c r="I49" s="79">
        <f t="shared" si="28"/>
        <v>9.4</v>
      </c>
      <c r="J49" s="79" t="str">
        <f t="shared" si="28"/>
        <v>No</v>
      </c>
      <c r="K49" s="79">
        <f t="shared" si="28"/>
        <v>30</v>
      </c>
      <c r="L49" s="79">
        <f t="shared" si="28"/>
        <v>8.3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0.0</v>
      </c>
      <c r="T49" s="99">
        <v>0.0</v>
      </c>
      <c r="U49" s="9"/>
      <c r="V49" s="10"/>
      <c r="W49" s="97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44722</v>
      </c>
      <c r="B50" s="95">
        <f t="shared" ref="B50:P50" si="29">B49</f>
        <v>103</v>
      </c>
      <c r="C50" s="75" t="str">
        <f t="shared" si="29"/>
        <v>Azar</v>
      </c>
      <c r="D50" s="75" t="str">
        <f t="shared" si="29"/>
        <v>301 SALMON DEL ATLANTICO (SALMO SALAR) </v>
      </c>
      <c r="E50" s="75" t="str">
        <f t="shared" si="29"/>
        <v>1 ADULTOS</v>
      </c>
      <c r="F50" s="76">
        <f t="shared" si="29"/>
        <v>100548</v>
      </c>
      <c r="G50" s="77">
        <f t="shared" si="29"/>
        <v>3489</v>
      </c>
      <c r="H50" s="78">
        <f t="shared" si="29"/>
        <v>350811.972</v>
      </c>
      <c r="I50" s="79">
        <f t="shared" si="29"/>
        <v>9.4</v>
      </c>
      <c r="J50" s="79" t="str">
        <f t="shared" si="29"/>
        <v>No</v>
      </c>
      <c r="K50" s="79">
        <f t="shared" si="29"/>
        <v>30</v>
      </c>
      <c r="L50" s="79">
        <f t="shared" si="29"/>
        <v>8.3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0.0</v>
      </c>
      <c r="S50" s="30">
        <v>0.0</v>
      </c>
      <c r="T50" s="99">
        <v>2.0</v>
      </c>
      <c r="U50" s="9"/>
      <c r="V50" s="10"/>
      <c r="W50" s="97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44722</v>
      </c>
      <c r="B51" s="95">
        <f t="shared" ref="B51:P51" si="30">B50</f>
        <v>103</v>
      </c>
      <c r="C51" s="75" t="str">
        <f t="shared" si="30"/>
        <v>Azar</v>
      </c>
      <c r="D51" s="75" t="str">
        <f t="shared" si="30"/>
        <v>301 SALMON DEL ATLANTICO (SALMO SALAR) </v>
      </c>
      <c r="E51" s="75" t="str">
        <f t="shared" si="30"/>
        <v>1 ADULTOS</v>
      </c>
      <c r="F51" s="76">
        <f t="shared" si="30"/>
        <v>100548</v>
      </c>
      <c r="G51" s="77">
        <f t="shared" si="30"/>
        <v>3489</v>
      </c>
      <c r="H51" s="78">
        <f t="shared" si="30"/>
        <v>350811.972</v>
      </c>
      <c r="I51" s="79">
        <f t="shared" si="30"/>
        <v>9.4</v>
      </c>
      <c r="J51" s="79" t="str">
        <f t="shared" si="30"/>
        <v>No</v>
      </c>
      <c r="K51" s="79">
        <f t="shared" si="30"/>
        <v>30</v>
      </c>
      <c r="L51" s="79">
        <f t="shared" si="30"/>
        <v>8.3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1.0</v>
      </c>
      <c r="S51" s="30">
        <v>2.0</v>
      </c>
      <c r="T51" s="99">
        <v>0.0</v>
      </c>
      <c r="U51" s="9"/>
      <c r="V51" s="10"/>
      <c r="W51" s="97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44722</v>
      </c>
      <c r="B52" s="74">
        <f t="shared" ref="B52:P52" si="31">B51</f>
        <v>103</v>
      </c>
      <c r="C52" s="84" t="str">
        <f t="shared" si="31"/>
        <v>Azar</v>
      </c>
      <c r="D52" s="84" t="str">
        <f t="shared" si="31"/>
        <v>301 SALMON DEL ATLANTICO (SALMO SALAR) </v>
      </c>
      <c r="E52" s="84" t="str">
        <f t="shared" si="31"/>
        <v>1 ADULTOS</v>
      </c>
      <c r="F52" s="85">
        <f t="shared" si="31"/>
        <v>100548</v>
      </c>
      <c r="G52" s="86">
        <f t="shared" si="31"/>
        <v>3489</v>
      </c>
      <c r="H52" s="87">
        <f t="shared" si="31"/>
        <v>350811.972</v>
      </c>
      <c r="I52" s="88">
        <f t="shared" si="31"/>
        <v>9.4</v>
      </c>
      <c r="J52" s="88" t="str">
        <f t="shared" si="31"/>
        <v>No</v>
      </c>
      <c r="K52" s="88">
        <f t="shared" si="31"/>
        <v>30</v>
      </c>
      <c r="L52" s="88">
        <f t="shared" si="31"/>
        <v>8.3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69</v>
      </c>
      <c r="R52" s="101">
        <v>0.0</v>
      </c>
      <c r="S52" s="101">
        <v>1.0</v>
      </c>
      <c r="T52" s="102">
        <v>2.0</v>
      </c>
      <c r="U52" s="9"/>
      <c r="V52" s="10"/>
      <c r="W52" s="97" t="s">
        <v>91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92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44722</v>
      </c>
      <c r="B54" s="62">
        <v>104.0</v>
      </c>
      <c r="C54" s="63" t="s">
        <v>2</v>
      </c>
      <c r="D54" s="64" t="s">
        <v>7</v>
      </c>
      <c r="E54" s="63" t="s">
        <v>65</v>
      </c>
      <c r="F54" s="65">
        <v>100261.0</v>
      </c>
      <c r="G54" s="66">
        <v>3305.0</v>
      </c>
      <c r="H54" s="67">
        <f>+(F54*G54)/1000</f>
        <v>331362.605</v>
      </c>
      <c r="I54" s="68">
        <f>+I42</f>
        <v>9.4</v>
      </c>
      <c r="J54" s="68" t="s">
        <v>38</v>
      </c>
      <c r="K54" s="68">
        <v>30.0</v>
      </c>
      <c r="L54" s="69">
        <v>7.8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93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44722</v>
      </c>
      <c r="B55" s="95">
        <f t="shared" ref="B55:P55" si="32">B54</f>
        <v>104</v>
      </c>
      <c r="C55" s="75" t="str">
        <f t="shared" si="32"/>
        <v>Azar</v>
      </c>
      <c r="D55" s="75" t="str">
        <f t="shared" si="32"/>
        <v>301 SALMON DEL ATLANTICO (SALMO SALAR) </v>
      </c>
      <c r="E55" s="75" t="str">
        <f t="shared" si="32"/>
        <v>1 ADULTOS</v>
      </c>
      <c r="F55" s="76">
        <f t="shared" si="32"/>
        <v>100261</v>
      </c>
      <c r="G55" s="77">
        <f t="shared" si="32"/>
        <v>3305</v>
      </c>
      <c r="H55" s="78">
        <f t="shared" si="32"/>
        <v>331362.605</v>
      </c>
      <c r="I55" s="79">
        <f t="shared" si="32"/>
        <v>9.4</v>
      </c>
      <c r="J55" s="79" t="str">
        <f t="shared" si="32"/>
        <v>No</v>
      </c>
      <c r="K55" s="79">
        <f t="shared" si="32"/>
        <v>30</v>
      </c>
      <c r="L55" s="79">
        <f t="shared" si="32"/>
        <v>7.8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1.0</v>
      </c>
      <c r="S55" s="30">
        <v>2.0</v>
      </c>
      <c r="T55" s="99">
        <v>3.0</v>
      </c>
      <c r="U55" s="9"/>
      <c r="V55" s="10"/>
      <c r="W55" s="97" t="s">
        <v>94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44722</v>
      </c>
      <c r="B56" s="95">
        <f t="shared" ref="B56:P56" si="34">B55</f>
        <v>104</v>
      </c>
      <c r="C56" s="75" t="str">
        <f t="shared" si="34"/>
        <v>Azar</v>
      </c>
      <c r="D56" s="75" t="str">
        <f t="shared" si="34"/>
        <v>301 SALMON DEL ATLANTICO (SALMO SALAR) </v>
      </c>
      <c r="E56" s="75" t="str">
        <f t="shared" si="34"/>
        <v>1 ADULTOS</v>
      </c>
      <c r="F56" s="76">
        <f t="shared" si="34"/>
        <v>100261</v>
      </c>
      <c r="G56" s="77">
        <f t="shared" si="34"/>
        <v>3305</v>
      </c>
      <c r="H56" s="78">
        <f t="shared" si="34"/>
        <v>331362.605</v>
      </c>
      <c r="I56" s="79">
        <f t="shared" si="34"/>
        <v>9.4</v>
      </c>
      <c r="J56" s="79" t="str">
        <f t="shared" si="34"/>
        <v>No</v>
      </c>
      <c r="K56" s="79">
        <f t="shared" si="34"/>
        <v>30</v>
      </c>
      <c r="L56" s="79">
        <f t="shared" si="34"/>
        <v>7.8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1.0</v>
      </c>
      <c r="S56" s="30">
        <v>0.0</v>
      </c>
      <c r="T56" s="99">
        <v>0.0</v>
      </c>
      <c r="U56" s="9"/>
      <c r="V56" s="10"/>
      <c r="W56" s="97" t="s">
        <v>31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44722</v>
      </c>
      <c r="B57" s="95">
        <f t="shared" ref="B57:P57" si="35">B56</f>
        <v>104</v>
      </c>
      <c r="C57" s="75" t="str">
        <f t="shared" si="35"/>
        <v>Azar</v>
      </c>
      <c r="D57" s="75" t="str">
        <f t="shared" si="35"/>
        <v>301 SALMON DEL ATLANTICO (SALMO SALAR) </v>
      </c>
      <c r="E57" s="75" t="str">
        <f t="shared" si="35"/>
        <v>1 ADULTOS</v>
      </c>
      <c r="F57" s="76">
        <f t="shared" si="35"/>
        <v>100261</v>
      </c>
      <c r="G57" s="77">
        <f t="shared" si="35"/>
        <v>3305</v>
      </c>
      <c r="H57" s="78">
        <f t="shared" si="35"/>
        <v>331362.605</v>
      </c>
      <c r="I57" s="79">
        <f t="shared" si="35"/>
        <v>9.4</v>
      </c>
      <c r="J57" s="79" t="str">
        <f t="shared" si="35"/>
        <v>No</v>
      </c>
      <c r="K57" s="79">
        <f t="shared" si="35"/>
        <v>30</v>
      </c>
      <c r="L57" s="79">
        <f t="shared" si="35"/>
        <v>7.8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95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44722</v>
      </c>
      <c r="B58" s="95">
        <f t="shared" ref="B58:P58" si="36">B57</f>
        <v>104</v>
      </c>
      <c r="C58" s="75" t="str">
        <f t="shared" si="36"/>
        <v>Azar</v>
      </c>
      <c r="D58" s="75" t="str">
        <f t="shared" si="36"/>
        <v>301 SALMON DEL ATLANTICO (SALMO SALAR) </v>
      </c>
      <c r="E58" s="75" t="str">
        <f t="shared" si="36"/>
        <v>1 ADULTOS</v>
      </c>
      <c r="F58" s="76">
        <f t="shared" si="36"/>
        <v>100261</v>
      </c>
      <c r="G58" s="77">
        <f t="shared" si="36"/>
        <v>3305</v>
      </c>
      <c r="H58" s="78">
        <f t="shared" si="36"/>
        <v>331362.605</v>
      </c>
      <c r="I58" s="79">
        <f t="shared" si="36"/>
        <v>9.4</v>
      </c>
      <c r="J58" s="79" t="str">
        <f t="shared" si="36"/>
        <v>No</v>
      </c>
      <c r="K58" s="79">
        <f t="shared" si="36"/>
        <v>30</v>
      </c>
      <c r="L58" s="79">
        <f t="shared" si="36"/>
        <v>7.8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2.0</v>
      </c>
      <c r="S58" s="30">
        <v>2.0</v>
      </c>
      <c r="T58" s="99">
        <v>2.0</v>
      </c>
      <c r="U58" s="9"/>
      <c r="V58" s="10"/>
      <c r="W58" s="97" t="s">
        <v>96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44722</v>
      </c>
      <c r="B59" s="95">
        <f t="shared" ref="B59:P59" si="37">B58</f>
        <v>104</v>
      </c>
      <c r="C59" s="75" t="str">
        <f t="shared" si="37"/>
        <v>Azar</v>
      </c>
      <c r="D59" s="75" t="str">
        <f t="shared" si="37"/>
        <v>301 SALMON DEL ATLANTICO (SALMO SALAR) </v>
      </c>
      <c r="E59" s="75" t="str">
        <f t="shared" si="37"/>
        <v>1 ADULTOS</v>
      </c>
      <c r="F59" s="76">
        <f t="shared" si="37"/>
        <v>100261</v>
      </c>
      <c r="G59" s="77">
        <f t="shared" si="37"/>
        <v>3305</v>
      </c>
      <c r="H59" s="78">
        <f t="shared" si="37"/>
        <v>331362.605</v>
      </c>
      <c r="I59" s="79">
        <f t="shared" si="37"/>
        <v>9.4</v>
      </c>
      <c r="J59" s="79" t="str">
        <f t="shared" si="37"/>
        <v>No</v>
      </c>
      <c r="K59" s="79">
        <f t="shared" si="37"/>
        <v>30</v>
      </c>
      <c r="L59" s="79">
        <f t="shared" si="37"/>
        <v>7.8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0.0</v>
      </c>
      <c r="S59" s="30">
        <v>0.0</v>
      </c>
      <c r="T59" s="99">
        <v>0.0</v>
      </c>
      <c r="U59" s="9"/>
      <c r="V59" s="10"/>
      <c r="W59" s="97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44722</v>
      </c>
      <c r="B60" s="95">
        <f t="shared" ref="B60:P60" si="38">B59</f>
        <v>104</v>
      </c>
      <c r="C60" s="75" t="str">
        <f t="shared" si="38"/>
        <v>Azar</v>
      </c>
      <c r="D60" s="75" t="str">
        <f t="shared" si="38"/>
        <v>301 SALMON DEL ATLANTICO (SALMO SALAR) </v>
      </c>
      <c r="E60" s="75" t="str">
        <f t="shared" si="38"/>
        <v>1 ADULTOS</v>
      </c>
      <c r="F60" s="76">
        <f t="shared" si="38"/>
        <v>100261</v>
      </c>
      <c r="G60" s="77">
        <f t="shared" si="38"/>
        <v>3305</v>
      </c>
      <c r="H60" s="78">
        <f t="shared" si="38"/>
        <v>331362.605</v>
      </c>
      <c r="I60" s="79">
        <f t="shared" si="38"/>
        <v>9.4</v>
      </c>
      <c r="J60" s="79" t="str">
        <f t="shared" si="38"/>
        <v>No</v>
      </c>
      <c r="K60" s="79">
        <f t="shared" si="38"/>
        <v>30</v>
      </c>
      <c r="L60" s="79">
        <f t="shared" si="38"/>
        <v>7.8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1.0</v>
      </c>
      <c r="S60" s="30">
        <v>1.0</v>
      </c>
      <c r="T60" s="99">
        <v>2.0</v>
      </c>
      <c r="U60" s="9"/>
      <c r="V60" s="10"/>
      <c r="W60" s="97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44722</v>
      </c>
      <c r="B61" s="95">
        <f t="shared" ref="B61:P61" si="39">B60</f>
        <v>104</v>
      </c>
      <c r="C61" s="75" t="str">
        <f t="shared" si="39"/>
        <v>Azar</v>
      </c>
      <c r="D61" s="75" t="str">
        <f t="shared" si="39"/>
        <v>301 SALMON DEL ATLANTICO (SALMO SALAR) </v>
      </c>
      <c r="E61" s="75" t="str">
        <f t="shared" si="39"/>
        <v>1 ADULTOS</v>
      </c>
      <c r="F61" s="76">
        <f t="shared" si="39"/>
        <v>100261</v>
      </c>
      <c r="G61" s="77">
        <f t="shared" si="39"/>
        <v>3305</v>
      </c>
      <c r="H61" s="78">
        <f t="shared" si="39"/>
        <v>331362.605</v>
      </c>
      <c r="I61" s="79">
        <f t="shared" si="39"/>
        <v>9.4</v>
      </c>
      <c r="J61" s="79" t="str">
        <f t="shared" si="39"/>
        <v>No</v>
      </c>
      <c r="K61" s="79">
        <f t="shared" si="39"/>
        <v>30</v>
      </c>
      <c r="L61" s="79">
        <f t="shared" si="39"/>
        <v>7.8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0.0</v>
      </c>
      <c r="S61" s="30">
        <v>0.0</v>
      </c>
      <c r="T61" s="99">
        <v>0.0</v>
      </c>
      <c r="U61" s="9"/>
      <c r="V61" s="10"/>
      <c r="W61" s="97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44722</v>
      </c>
      <c r="B62" s="95">
        <f t="shared" ref="B62:P62" si="40">B61</f>
        <v>104</v>
      </c>
      <c r="C62" s="75" t="str">
        <f t="shared" si="40"/>
        <v>Azar</v>
      </c>
      <c r="D62" s="75" t="str">
        <f t="shared" si="40"/>
        <v>301 SALMON DEL ATLANTICO (SALMO SALAR) </v>
      </c>
      <c r="E62" s="75" t="str">
        <f t="shared" si="40"/>
        <v>1 ADULTOS</v>
      </c>
      <c r="F62" s="76">
        <f t="shared" si="40"/>
        <v>100261</v>
      </c>
      <c r="G62" s="77">
        <f t="shared" si="40"/>
        <v>3305</v>
      </c>
      <c r="H62" s="78">
        <f t="shared" si="40"/>
        <v>331362.605</v>
      </c>
      <c r="I62" s="79">
        <f t="shared" si="40"/>
        <v>9.4</v>
      </c>
      <c r="J62" s="79" t="str">
        <f t="shared" si="40"/>
        <v>No</v>
      </c>
      <c r="K62" s="79">
        <f t="shared" si="40"/>
        <v>30</v>
      </c>
      <c r="L62" s="79">
        <f t="shared" si="40"/>
        <v>7.8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2.0</v>
      </c>
      <c r="T62" s="99">
        <v>1.0</v>
      </c>
      <c r="U62" s="9"/>
      <c r="V62" s="10"/>
      <c r="W62" s="97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44722</v>
      </c>
      <c r="B63" s="95">
        <f t="shared" ref="B63:P63" si="41">B62</f>
        <v>104</v>
      </c>
      <c r="C63" s="75" t="str">
        <f t="shared" si="41"/>
        <v>Azar</v>
      </c>
      <c r="D63" s="75" t="str">
        <f t="shared" si="41"/>
        <v>301 SALMON DEL ATLANTICO (SALMO SALAR) </v>
      </c>
      <c r="E63" s="75" t="str">
        <f t="shared" si="41"/>
        <v>1 ADULTOS</v>
      </c>
      <c r="F63" s="76">
        <f t="shared" si="41"/>
        <v>100261</v>
      </c>
      <c r="G63" s="77">
        <f t="shared" si="41"/>
        <v>3305</v>
      </c>
      <c r="H63" s="78">
        <f t="shared" si="41"/>
        <v>331362.605</v>
      </c>
      <c r="I63" s="79">
        <f t="shared" si="41"/>
        <v>9.4</v>
      </c>
      <c r="J63" s="79" t="str">
        <f t="shared" si="41"/>
        <v>No</v>
      </c>
      <c r="K63" s="79">
        <f t="shared" si="41"/>
        <v>30</v>
      </c>
      <c r="L63" s="79">
        <f t="shared" si="41"/>
        <v>7.8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2.0</v>
      </c>
      <c r="S63" s="30">
        <v>0.0</v>
      </c>
      <c r="T63" s="99">
        <v>0.0</v>
      </c>
      <c r="U63" s="9"/>
      <c r="V63" s="10"/>
      <c r="W63" s="97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44722</v>
      </c>
      <c r="B64" s="74">
        <f t="shared" ref="B64:P64" si="42">B63</f>
        <v>104</v>
      </c>
      <c r="C64" s="84" t="str">
        <f t="shared" si="42"/>
        <v>Azar</v>
      </c>
      <c r="D64" s="84" t="str">
        <f t="shared" si="42"/>
        <v>301 SALMON DEL ATLANTICO (SALMO SALAR) </v>
      </c>
      <c r="E64" s="84" t="str">
        <f t="shared" si="42"/>
        <v>1 ADULTOS</v>
      </c>
      <c r="F64" s="85">
        <f t="shared" si="42"/>
        <v>100261</v>
      </c>
      <c r="G64" s="86">
        <f t="shared" si="42"/>
        <v>3305</v>
      </c>
      <c r="H64" s="87">
        <f t="shared" si="42"/>
        <v>331362.605</v>
      </c>
      <c r="I64" s="88">
        <f t="shared" si="42"/>
        <v>9.4</v>
      </c>
      <c r="J64" s="88" t="str">
        <f t="shared" si="42"/>
        <v>No</v>
      </c>
      <c r="K64" s="88">
        <f t="shared" si="42"/>
        <v>30</v>
      </c>
      <c r="L64" s="88">
        <f t="shared" si="42"/>
        <v>7.8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69</v>
      </c>
      <c r="R64" s="101">
        <v>0.0</v>
      </c>
      <c r="S64" s="101">
        <v>2.0</v>
      </c>
      <c r="T64" s="102">
        <v>2.0</v>
      </c>
      <c r="U64" s="9"/>
      <c r="V64" s="10"/>
      <c r="W64" s="97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44722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90789.0</v>
      </c>
      <c r="G66" s="63">
        <v>2512.0</v>
      </c>
      <c r="H66" s="67">
        <f>+(F66*G66)/1000</f>
        <v>228061.968</v>
      </c>
      <c r="I66" s="68">
        <f>+I54</f>
        <v>9.4</v>
      </c>
      <c r="J66" s="68" t="s">
        <v>38</v>
      </c>
      <c r="K66" s="68">
        <v>30.0</v>
      </c>
      <c r="L66" s="69">
        <v>5.4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44722</v>
      </c>
      <c r="B67" s="95">
        <f t="shared" ref="B67:P67" si="43">B66</f>
        <v>107</v>
      </c>
      <c r="C67" s="75" t="str">
        <f t="shared" si="43"/>
        <v>Azar</v>
      </c>
      <c r="D67" s="75" t="str">
        <f t="shared" si="43"/>
        <v>301 SALMON DEL ATLANTICO (SALMO SALAR) </v>
      </c>
      <c r="E67" s="75" t="str">
        <f t="shared" si="43"/>
        <v>1 ADULTOS</v>
      </c>
      <c r="F67" s="95">
        <f t="shared" si="43"/>
        <v>90789</v>
      </c>
      <c r="G67" s="79">
        <f t="shared" si="43"/>
        <v>2512</v>
      </c>
      <c r="H67" s="78">
        <f t="shared" si="43"/>
        <v>228061.968</v>
      </c>
      <c r="I67" s="79">
        <f t="shared" si="43"/>
        <v>9.4</v>
      </c>
      <c r="J67" s="79" t="str">
        <f t="shared" si="43"/>
        <v>No</v>
      </c>
      <c r="K67" s="79">
        <f t="shared" si="43"/>
        <v>30</v>
      </c>
      <c r="L67" s="79">
        <f t="shared" si="43"/>
        <v>5.4</v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>
        <v>0.0</v>
      </c>
      <c r="S67" s="30">
        <v>0.0</v>
      </c>
      <c r="T67" s="99">
        <v>0.0</v>
      </c>
      <c r="U67" s="9"/>
      <c r="V67" s="10"/>
      <c r="W67" s="97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44722</v>
      </c>
      <c r="B68" s="95">
        <f t="shared" ref="B68:P68" si="45">B67</f>
        <v>107</v>
      </c>
      <c r="C68" s="75" t="str">
        <f t="shared" si="45"/>
        <v>Azar</v>
      </c>
      <c r="D68" s="75" t="str">
        <f t="shared" si="45"/>
        <v>301 SALMON DEL ATLANTICO (SALMO SALAR) </v>
      </c>
      <c r="E68" s="75" t="str">
        <f t="shared" si="45"/>
        <v>1 ADULTOS</v>
      </c>
      <c r="F68" s="95">
        <f t="shared" si="45"/>
        <v>90789</v>
      </c>
      <c r="G68" s="79">
        <f t="shared" si="45"/>
        <v>2512</v>
      </c>
      <c r="H68" s="78">
        <f t="shared" si="45"/>
        <v>228061.968</v>
      </c>
      <c r="I68" s="79">
        <f t="shared" si="45"/>
        <v>9.4</v>
      </c>
      <c r="J68" s="79" t="str">
        <f t="shared" si="45"/>
        <v>No</v>
      </c>
      <c r="K68" s="79">
        <f t="shared" si="45"/>
        <v>30</v>
      </c>
      <c r="L68" s="79">
        <f t="shared" si="45"/>
        <v>5.4</v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>
        <v>1.0</v>
      </c>
      <c r="S68" s="30">
        <v>1.0</v>
      </c>
      <c r="T68" s="99">
        <v>3.0</v>
      </c>
      <c r="U68" s="9"/>
      <c r="V68" s="10"/>
      <c r="W68" s="97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44722</v>
      </c>
      <c r="B69" s="95">
        <f t="shared" ref="B69:P69" si="46">B68</f>
        <v>107</v>
      </c>
      <c r="C69" s="75" t="str">
        <f t="shared" si="46"/>
        <v>Azar</v>
      </c>
      <c r="D69" s="75" t="str">
        <f t="shared" si="46"/>
        <v>301 SALMON DEL ATLANTICO (SALMO SALAR) </v>
      </c>
      <c r="E69" s="75" t="str">
        <f t="shared" si="46"/>
        <v>1 ADULTOS</v>
      </c>
      <c r="F69" s="95">
        <f t="shared" si="46"/>
        <v>90789</v>
      </c>
      <c r="G69" s="79">
        <f t="shared" si="46"/>
        <v>2512</v>
      </c>
      <c r="H69" s="78">
        <f t="shared" si="46"/>
        <v>228061.968</v>
      </c>
      <c r="I69" s="79">
        <f t="shared" si="46"/>
        <v>9.4</v>
      </c>
      <c r="J69" s="79" t="str">
        <f t="shared" si="46"/>
        <v>No</v>
      </c>
      <c r="K69" s="79">
        <f t="shared" si="46"/>
        <v>30</v>
      </c>
      <c r="L69" s="79">
        <f t="shared" si="46"/>
        <v>5.4</v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>
        <v>0.0</v>
      </c>
      <c r="S69" s="30">
        <v>0.0</v>
      </c>
      <c r="T69" s="99">
        <v>0.0</v>
      </c>
      <c r="U69" s="9"/>
      <c r="V69" s="10"/>
      <c r="W69" s="97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44722</v>
      </c>
      <c r="B70" s="95">
        <f t="shared" ref="B70:P70" si="47">B69</f>
        <v>107</v>
      </c>
      <c r="C70" s="75" t="str">
        <f t="shared" si="47"/>
        <v>Azar</v>
      </c>
      <c r="D70" s="75" t="str">
        <f t="shared" si="47"/>
        <v>301 SALMON DEL ATLANTICO (SALMO SALAR) </v>
      </c>
      <c r="E70" s="75" t="str">
        <f t="shared" si="47"/>
        <v>1 ADULTOS</v>
      </c>
      <c r="F70" s="95">
        <f t="shared" si="47"/>
        <v>90789</v>
      </c>
      <c r="G70" s="79">
        <f t="shared" si="47"/>
        <v>2512</v>
      </c>
      <c r="H70" s="78">
        <f t="shared" si="47"/>
        <v>228061.968</v>
      </c>
      <c r="I70" s="79">
        <f t="shared" si="47"/>
        <v>9.4</v>
      </c>
      <c r="J70" s="79" t="str">
        <f t="shared" si="47"/>
        <v>No</v>
      </c>
      <c r="K70" s="79">
        <f t="shared" si="47"/>
        <v>30</v>
      </c>
      <c r="L70" s="79">
        <f t="shared" si="47"/>
        <v>5.4</v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>
        <v>0.0</v>
      </c>
      <c r="S70" s="30">
        <v>0.0</v>
      </c>
      <c r="T70" s="99">
        <v>0.0</v>
      </c>
      <c r="U70" s="9"/>
      <c r="V70" s="10"/>
      <c r="W70" s="97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44722</v>
      </c>
      <c r="B71" s="95">
        <f t="shared" ref="B71:P71" si="48">B70</f>
        <v>107</v>
      </c>
      <c r="C71" s="75" t="str">
        <f t="shared" si="48"/>
        <v>Azar</v>
      </c>
      <c r="D71" s="75" t="str">
        <f t="shared" si="48"/>
        <v>301 SALMON DEL ATLANTICO (SALMO SALAR) </v>
      </c>
      <c r="E71" s="75" t="str">
        <f t="shared" si="48"/>
        <v>1 ADULTOS</v>
      </c>
      <c r="F71" s="95">
        <f t="shared" si="48"/>
        <v>90789</v>
      </c>
      <c r="G71" s="79">
        <f t="shared" si="48"/>
        <v>2512</v>
      </c>
      <c r="H71" s="78">
        <f t="shared" si="48"/>
        <v>228061.968</v>
      </c>
      <c r="I71" s="79">
        <f t="shared" si="48"/>
        <v>9.4</v>
      </c>
      <c r="J71" s="79" t="str">
        <f t="shared" si="48"/>
        <v>No</v>
      </c>
      <c r="K71" s="79">
        <f t="shared" si="48"/>
        <v>30</v>
      </c>
      <c r="L71" s="79">
        <f t="shared" si="48"/>
        <v>5.4</v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>
        <v>1.0</v>
      </c>
      <c r="S71" s="30">
        <v>2.0</v>
      </c>
      <c r="T71" s="99">
        <v>3.0</v>
      </c>
      <c r="U71" s="9"/>
      <c r="V71" s="10"/>
      <c r="W71" s="97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44722</v>
      </c>
      <c r="B72" s="95">
        <f t="shared" ref="B72:P72" si="49">B71</f>
        <v>107</v>
      </c>
      <c r="C72" s="75" t="str">
        <f t="shared" si="49"/>
        <v>Azar</v>
      </c>
      <c r="D72" s="75" t="str">
        <f t="shared" si="49"/>
        <v>301 SALMON DEL ATLANTICO (SALMO SALAR) </v>
      </c>
      <c r="E72" s="75" t="str">
        <f t="shared" si="49"/>
        <v>1 ADULTOS</v>
      </c>
      <c r="F72" s="95">
        <f t="shared" si="49"/>
        <v>90789</v>
      </c>
      <c r="G72" s="79">
        <f t="shared" si="49"/>
        <v>2512</v>
      </c>
      <c r="H72" s="78">
        <f t="shared" si="49"/>
        <v>228061.968</v>
      </c>
      <c r="I72" s="79">
        <f t="shared" si="49"/>
        <v>9.4</v>
      </c>
      <c r="J72" s="79" t="str">
        <f t="shared" si="49"/>
        <v>No</v>
      </c>
      <c r="K72" s="79">
        <f t="shared" si="49"/>
        <v>30</v>
      </c>
      <c r="L72" s="79">
        <f t="shared" si="49"/>
        <v>5.4</v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>
        <v>2.0</v>
      </c>
      <c r="S72" s="30">
        <v>2.0</v>
      </c>
      <c r="T72" s="99">
        <v>2.0</v>
      </c>
      <c r="U72" s="9"/>
      <c r="V72" s="10"/>
      <c r="W72" s="97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44722</v>
      </c>
      <c r="B73" s="95">
        <f t="shared" ref="B73:P73" si="50">B72</f>
        <v>107</v>
      </c>
      <c r="C73" s="75" t="str">
        <f t="shared" si="50"/>
        <v>Azar</v>
      </c>
      <c r="D73" s="75" t="str">
        <f t="shared" si="50"/>
        <v>301 SALMON DEL ATLANTICO (SALMO SALAR) </v>
      </c>
      <c r="E73" s="75" t="str">
        <f t="shared" si="50"/>
        <v>1 ADULTOS</v>
      </c>
      <c r="F73" s="95">
        <f t="shared" si="50"/>
        <v>90789</v>
      </c>
      <c r="G73" s="79">
        <f t="shared" si="50"/>
        <v>2512</v>
      </c>
      <c r="H73" s="78">
        <f t="shared" si="50"/>
        <v>228061.968</v>
      </c>
      <c r="I73" s="79">
        <f t="shared" si="50"/>
        <v>9.4</v>
      </c>
      <c r="J73" s="79" t="str">
        <f t="shared" si="50"/>
        <v>No</v>
      </c>
      <c r="K73" s="79">
        <f t="shared" si="50"/>
        <v>30</v>
      </c>
      <c r="L73" s="79">
        <f t="shared" si="50"/>
        <v>5.4</v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>
        <v>0.0</v>
      </c>
      <c r="S73" s="30">
        <v>1.0</v>
      </c>
      <c r="T73" s="99">
        <v>1.0</v>
      </c>
      <c r="U73" s="9"/>
      <c r="V73" s="10"/>
      <c r="W73" s="97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44722</v>
      </c>
      <c r="B74" s="95">
        <f t="shared" ref="B74:P74" si="51">B73</f>
        <v>107</v>
      </c>
      <c r="C74" s="75" t="str">
        <f t="shared" si="51"/>
        <v>Azar</v>
      </c>
      <c r="D74" s="75" t="str">
        <f t="shared" si="51"/>
        <v>301 SALMON DEL ATLANTICO (SALMO SALAR) </v>
      </c>
      <c r="E74" s="75" t="str">
        <f t="shared" si="51"/>
        <v>1 ADULTOS</v>
      </c>
      <c r="F74" s="95">
        <f t="shared" si="51"/>
        <v>90789</v>
      </c>
      <c r="G74" s="79">
        <f t="shared" si="51"/>
        <v>2512</v>
      </c>
      <c r="H74" s="78">
        <f t="shared" si="51"/>
        <v>228061.968</v>
      </c>
      <c r="I74" s="79">
        <f t="shared" si="51"/>
        <v>9.4</v>
      </c>
      <c r="J74" s="79" t="str">
        <f t="shared" si="51"/>
        <v>No</v>
      </c>
      <c r="K74" s="79">
        <f t="shared" si="51"/>
        <v>30</v>
      </c>
      <c r="L74" s="79">
        <f t="shared" si="51"/>
        <v>5.4</v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>
        <v>0.0</v>
      </c>
      <c r="S74" s="30">
        <v>1.0</v>
      </c>
      <c r="T74" s="99">
        <v>0.0</v>
      </c>
      <c r="U74" s="9"/>
      <c r="V74" s="10"/>
      <c r="W74" s="97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44722</v>
      </c>
      <c r="B75" s="95">
        <f t="shared" ref="B75:P75" si="52">B74</f>
        <v>107</v>
      </c>
      <c r="C75" s="75" t="str">
        <f t="shared" si="52"/>
        <v>Azar</v>
      </c>
      <c r="D75" s="75" t="str">
        <f t="shared" si="52"/>
        <v>301 SALMON DEL ATLANTICO (SALMO SALAR) </v>
      </c>
      <c r="E75" s="75" t="str">
        <f t="shared" si="52"/>
        <v>1 ADULTOS</v>
      </c>
      <c r="F75" s="95">
        <f t="shared" si="52"/>
        <v>90789</v>
      </c>
      <c r="G75" s="79">
        <f t="shared" si="52"/>
        <v>2512</v>
      </c>
      <c r="H75" s="78">
        <f t="shared" si="52"/>
        <v>228061.968</v>
      </c>
      <c r="I75" s="79">
        <f t="shared" si="52"/>
        <v>9.4</v>
      </c>
      <c r="J75" s="79" t="str">
        <f t="shared" si="52"/>
        <v>No</v>
      </c>
      <c r="K75" s="79">
        <f t="shared" si="52"/>
        <v>30</v>
      </c>
      <c r="L75" s="79">
        <f t="shared" si="52"/>
        <v>5.4</v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>
        <v>0.0</v>
      </c>
      <c r="S75" s="30">
        <v>0.0</v>
      </c>
      <c r="T75" s="99">
        <v>0.0</v>
      </c>
      <c r="U75" s="9"/>
      <c r="V75" s="10"/>
      <c r="W75" s="97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44722</v>
      </c>
      <c r="B76" s="74">
        <f t="shared" ref="B76:P76" si="53">B75</f>
        <v>107</v>
      </c>
      <c r="C76" s="84" t="str">
        <f t="shared" si="53"/>
        <v>Azar</v>
      </c>
      <c r="D76" s="84" t="str">
        <f t="shared" si="53"/>
        <v>301 SALMON DEL ATLANTICO (SALMO SALAR) </v>
      </c>
      <c r="E76" s="84" t="str">
        <f t="shared" si="53"/>
        <v>1 ADULTOS</v>
      </c>
      <c r="F76" s="74">
        <f t="shared" si="53"/>
        <v>90789</v>
      </c>
      <c r="G76" s="88">
        <f t="shared" si="53"/>
        <v>2512</v>
      </c>
      <c r="H76" s="87">
        <f t="shared" si="53"/>
        <v>228061.968</v>
      </c>
      <c r="I76" s="88">
        <f t="shared" si="53"/>
        <v>9.4</v>
      </c>
      <c r="J76" s="88" t="str">
        <f t="shared" si="53"/>
        <v>No</v>
      </c>
      <c r="K76" s="88">
        <f t="shared" si="53"/>
        <v>30</v>
      </c>
      <c r="L76" s="88">
        <f t="shared" si="53"/>
        <v>5.4</v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69</v>
      </c>
      <c r="R76" s="101">
        <v>0.0</v>
      </c>
      <c r="S76" s="101">
        <v>0.0</v>
      </c>
      <c r="T76" s="102">
        <v>1.0</v>
      </c>
      <c r="U76" s="9"/>
      <c r="V76" s="10"/>
      <c r="W76" s="97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44722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93995.0</v>
      </c>
      <c r="G78" s="63">
        <v>3423.0</v>
      </c>
      <c r="H78" s="67">
        <f>+(F78*G78)/1000</f>
        <v>321744.885</v>
      </c>
      <c r="I78" s="68">
        <v>9.4</v>
      </c>
      <c r="J78" s="68" t="s">
        <v>38</v>
      </c>
      <c r="K78" s="68">
        <v>30.0</v>
      </c>
      <c r="L78" s="69">
        <v>7.6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44722</v>
      </c>
      <c r="B79" s="95">
        <f t="shared" ref="B79:P79" si="54">B78</f>
        <v>108</v>
      </c>
      <c r="C79" s="75" t="str">
        <f t="shared" si="54"/>
        <v>Azar</v>
      </c>
      <c r="D79" s="75" t="str">
        <f t="shared" si="54"/>
        <v>301 SALMON DEL ATLANTICO (SALMO SALAR) </v>
      </c>
      <c r="E79" s="75" t="str">
        <f t="shared" si="54"/>
        <v>1 ADULTOS</v>
      </c>
      <c r="F79" s="95">
        <f t="shared" si="54"/>
        <v>93995</v>
      </c>
      <c r="G79" s="79">
        <f t="shared" si="54"/>
        <v>3423</v>
      </c>
      <c r="H79" s="78">
        <f t="shared" si="54"/>
        <v>321744.885</v>
      </c>
      <c r="I79" s="79">
        <f t="shared" si="54"/>
        <v>9.4</v>
      </c>
      <c r="J79" s="79" t="str">
        <f t="shared" si="54"/>
        <v>No</v>
      </c>
      <c r="K79" s="79">
        <f t="shared" si="54"/>
        <v>30</v>
      </c>
      <c r="L79" s="79">
        <f t="shared" si="54"/>
        <v>7.6</v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>
        <v>0.0</v>
      </c>
      <c r="S79" s="30">
        <v>1.0</v>
      </c>
      <c r="T79" s="99">
        <v>1.0</v>
      </c>
      <c r="U79" s="9"/>
      <c r="V79" s="10"/>
      <c r="W79" s="97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44722</v>
      </c>
      <c r="B80" s="95">
        <f t="shared" ref="B80:P80" si="56">B79</f>
        <v>108</v>
      </c>
      <c r="C80" s="75" t="str">
        <f t="shared" si="56"/>
        <v>Azar</v>
      </c>
      <c r="D80" s="75" t="str">
        <f t="shared" si="56"/>
        <v>301 SALMON DEL ATLANTICO (SALMO SALAR) </v>
      </c>
      <c r="E80" s="75" t="str">
        <f t="shared" si="56"/>
        <v>1 ADULTOS</v>
      </c>
      <c r="F80" s="95">
        <f t="shared" si="56"/>
        <v>93995</v>
      </c>
      <c r="G80" s="79">
        <f t="shared" si="56"/>
        <v>3423</v>
      </c>
      <c r="H80" s="78">
        <f t="shared" si="56"/>
        <v>321744.885</v>
      </c>
      <c r="I80" s="79">
        <f t="shared" si="56"/>
        <v>9.4</v>
      </c>
      <c r="J80" s="79" t="str">
        <f t="shared" si="56"/>
        <v>No</v>
      </c>
      <c r="K80" s="79">
        <f t="shared" si="56"/>
        <v>30</v>
      </c>
      <c r="L80" s="79">
        <f t="shared" si="56"/>
        <v>7.6</v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>
        <v>1.0</v>
      </c>
      <c r="S80" s="30">
        <v>2.0</v>
      </c>
      <c r="T80" s="99">
        <v>3.0</v>
      </c>
      <c r="U80" s="9"/>
      <c r="V80" s="10"/>
      <c r="W80" s="97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44722</v>
      </c>
      <c r="B81" s="95">
        <f t="shared" ref="B81:P81" si="57">B80</f>
        <v>108</v>
      </c>
      <c r="C81" s="75" t="str">
        <f t="shared" si="57"/>
        <v>Azar</v>
      </c>
      <c r="D81" s="75" t="str">
        <f t="shared" si="57"/>
        <v>301 SALMON DEL ATLANTICO (SALMO SALAR) </v>
      </c>
      <c r="E81" s="75" t="str">
        <f t="shared" si="57"/>
        <v>1 ADULTOS</v>
      </c>
      <c r="F81" s="95">
        <f t="shared" si="57"/>
        <v>93995</v>
      </c>
      <c r="G81" s="79">
        <f t="shared" si="57"/>
        <v>3423</v>
      </c>
      <c r="H81" s="78">
        <f t="shared" si="57"/>
        <v>321744.885</v>
      </c>
      <c r="I81" s="79">
        <f t="shared" si="57"/>
        <v>9.4</v>
      </c>
      <c r="J81" s="79" t="str">
        <f t="shared" si="57"/>
        <v>No</v>
      </c>
      <c r="K81" s="79">
        <f t="shared" si="57"/>
        <v>30</v>
      </c>
      <c r="L81" s="79">
        <f t="shared" si="57"/>
        <v>7.6</v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44722</v>
      </c>
      <c r="B82" s="95">
        <f t="shared" ref="B82:P82" si="58">B81</f>
        <v>108</v>
      </c>
      <c r="C82" s="75" t="str">
        <f t="shared" si="58"/>
        <v>Azar</v>
      </c>
      <c r="D82" s="75" t="str">
        <f t="shared" si="58"/>
        <v>301 SALMON DEL ATLANTICO (SALMO SALAR) </v>
      </c>
      <c r="E82" s="75" t="str">
        <f t="shared" si="58"/>
        <v>1 ADULTOS</v>
      </c>
      <c r="F82" s="95">
        <f t="shared" si="58"/>
        <v>93995</v>
      </c>
      <c r="G82" s="79">
        <f t="shared" si="58"/>
        <v>3423</v>
      </c>
      <c r="H82" s="78">
        <f t="shared" si="58"/>
        <v>321744.885</v>
      </c>
      <c r="I82" s="79">
        <f t="shared" si="58"/>
        <v>9.4</v>
      </c>
      <c r="J82" s="79" t="str">
        <f t="shared" si="58"/>
        <v>No</v>
      </c>
      <c r="K82" s="79">
        <f t="shared" si="58"/>
        <v>30</v>
      </c>
      <c r="L82" s="79">
        <f t="shared" si="58"/>
        <v>7.6</v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>
        <v>1.0</v>
      </c>
      <c r="S82" s="30">
        <v>2.0</v>
      </c>
      <c r="T82" s="99">
        <v>1.0</v>
      </c>
      <c r="U82" s="9"/>
      <c r="V82" s="10"/>
      <c r="W82" s="97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44722</v>
      </c>
      <c r="B83" s="95">
        <f t="shared" ref="B83:P83" si="59">B82</f>
        <v>108</v>
      </c>
      <c r="C83" s="75" t="str">
        <f t="shared" si="59"/>
        <v>Azar</v>
      </c>
      <c r="D83" s="75" t="str">
        <f t="shared" si="59"/>
        <v>301 SALMON DEL ATLANTICO (SALMO SALAR) </v>
      </c>
      <c r="E83" s="75" t="str">
        <f t="shared" si="59"/>
        <v>1 ADULTOS</v>
      </c>
      <c r="F83" s="95">
        <f t="shared" si="59"/>
        <v>93995</v>
      </c>
      <c r="G83" s="79">
        <f t="shared" si="59"/>
        <v>3423</v>
      </c>
      <c r="H83" s="78">
        <f t="shared" si="59"/>
        <v>321744.885</v>
      </c>
      <c r="I83" s="79">
        <f t="shared" si="59"/>
        <v>9.4</v>
      </c>
      <c r="J83" s="79" t="str">
        <f t="shared" si="59"/>
        <v>No</v>
      </c>
      <c r="K83" s="79">
        <f t="shared" si="59"/>
        <v>30</v>
      </c>
      <c r="L83" s="79">
        <f t="shared" si="59"/>
        <v>7.6</v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44722</v>
      </c>
      <c r="B84" s="95">
        <f t="shared" ref="B84:P84" si="60">B83</f>
        <v>108</v>
      </c>
      <c r="C84" s="75" t="str">
        <f t="shared" si="60"/>
        <v>Azar</v>
      </c>
      <c r="D84" s="75" t="str">
        <f t="shared" si="60"/>
        <v>301 SALMON DEL ATLANTICO (SALMO SALAR) </v>
      </c>
      <c r="E84" s="75" t="str">
        <f t="shared" si="60"/>
        <v>1 ADULTOS</v>
      </c>
      <c r="F84" s="95">
        <f t="shared" si="60"/>
        <v>93995</v>
      </c>
      <c r="G84" s="79">
        <f t="shared" si="60"/>
        <v>3423</v>
      </c>
      <c r="H84" s="78">
        <f t="shared" si="60"/>
        <v>321744.885</v>
      </c>
      <c r="I84" s="79">
        <f t="shared" si="60"/>
        <v>9.4</v>
      </c>
      <c r="J84" s="79" t="str">
        <f t="shared" si="60"/>
        <v>No</v>
      </c>
      <c r="K84" s="79">
        <f t="shared" si="60"/>
        <v>30</v>
      </c>
      <c r="L84" s="79">
        <f t="shared" si="60"/>
        <v>7.6</v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>
        <v>1.0</v>
      </c>
      <c r="S84" s="30">
        <v>2.0</v>
      </c>
      <c r="T84" s="99">
        <v>2.0</v>
      </c>
      <c r="U84" s="9"/>
      <c r="V84" s="10"/>
      <c r="W84" s="97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44722</v>
      </c>
      <c r="B85" s="95">
        <f t="shared" ref="B85:P85" si="61">B84</f>
        <v>108</v>
      </c>
      <c r="C85" s="75" t="str">
        <f t="shared" si="61"/>
        <v>Azar</v>
      </c>
      <c r="D85" s="75" t="str">
        <f t="shared" si="61"/>
        <v>301 SALMON DEL ATLANTICO (SALMO SALAR) </v>
      </c>
      <c r="E85" s="75" t="str">
        <f t="shared" si="61"/>
        <v>1 ADULTOS</v>
      </c>
      <c r="F85" s="95">
        <f t="shared" si="61"/>
        <v>93995</v>
      </c>
      <c r="G85" s="79">
        <f t="shared" si="61"/>
        <v>3423</v>
      </c>
      <c r="H85" s="78">
        <f t="shared" si="61"/>
        <v>321744.885</v>
      </c>
      <c r="I85" s="79">
        <f t="shared" si="61"/>
        <v>9.4</v>
      </c>
      <c r="J85" s="79" t="str">
        <f t="shared" si="61"/>
        <v>No</v>
      </c>
      <c r="K85" s="79">
        <f t="shared" si="61"/>
        <v>30</v>
      </c>
      <c r="L85" s="79">
        <f t="shared" si="61"/>
        <v>7.6</v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>
        <v>0.0</v>
      </c>
      <c r="S85" s="30">
        <v>0.0</v>
      </c>
      <c r="T85" s="99">
        <v>2.0</v>
      </c>
      <c r="U85" s="9"/>
      <c r="V85" s="10"/>
      <c r="W85" s="97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44722</v>
      </c>
      <c r="B86" s="95">
        <f t="shared" ref="B86:P86" si="62">B85</f>
        <v>108</v>
      </c>
      <c r="C86" s="75" t="str">
        <f t="shared" si="62"/>
        <v>Azar</v>
      </c>
      <c r="D86" s="75" t="str">
        <f t="shared" si="62"/>
        <v>301 SALMON DEL ATLANTICO (SALMO SALAR) </v>
      </c>
      <c r="E86" s="75" t="str">
        <f t="shared" si="62"/>
        <v>1 ADULTOS</v>
      </c>
      <c r="F86" s="95">
        <f t="shared" si="62"/>
        <v>93995</v>
      </c>
      <c r="G86" s="79">
        <f t="shared" si="62"/>
        <v>3423</v>
      </c>
      <c r="H86" s="78">
        <f t="shared" si="62"/>
        <v>321744.885</v>
      </c>
      <c r="I86" s="79">
        <f t="shared" si="62"/>
        <v>9.4</v>
      </c>
      <c r="J86" s="79" t="str">
        <f t="shared" si="62"/>
        <v>No</v>
      </c>
      <c r="K86" s="79">
        <f t="shared" si="62"/>
        <v>30</v>
      </c>
      <c r="L86" s="79">
        <f t="shared" si="62"/>
        <v>7.6</v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>
        <v>1.0</v>
      </c>
      <c r="S86" s="30">
        <v>2.0</v>
      </c>
      <c r="T86" s="99">
        <v>3.0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44722</v>
      </c>
      <c r="B87" s="95">
        <f t="shared" ref="B87:P87" si="63">B86</f>
        <v>108</v>
      </c>
      <c r="C87" s="75" t="str">
        <f t="shared" si="63"/>
        <v>Azar</v>
      </c>
      <c r="D87" s="75" t="str">
        <f t="shared" si="63"/>
        <v>301 SALMON DEL ATLANTICO (SALMO SALAR) </v>
      </c>
      <c r="E87" s="75" t="str">
        <f t="shared" si="63"/>
        <v>1 ADULTOS</v>
      </c>
      <c r="F87" s="95">
        <f t="shared" si="63"/>
        <v>93995</v>
      </c>
      <c r="G87" s="79">
        <f t="shared" si="63"/>
        <v>3423</v>
      </c>
      <c r="H87" s="78">
        <f t="shared" si="63"/>
        <v>321744.885</v>
      </c>
      <c r="I87" s="79">
        <f t="shared" si="63"/>
        <v>9.4</v>
      </c>
      <c r="J87" s="79" t="str">
        <f t="shared" si="63"/>
        <v>No</v>
      </c>
      <c r="K87" s="79">
        <f t="shared" si="63"/>
        <v>30</v>
      </c>
      <c r="L87" s="79">
        <f t="shared" si="63"/>
        <v>7.6</v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>
        <v>1.0</v>
      </c>
      <c r="S87" s="30">
        <v>0.0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44722</v>
      </c>
      <c r="B88" s="74">
        <f t="shared" ref="B88:P88" si="64">B87</f>
        <v>108</v>
      </c>
      <c r="C88" s="84" t="str">
        <f t="shared" si="64"/>
        <v>Azar</v>
      </c>
      <c r="D88" s="84" t="str">
        <f t="shared" si="64"/>
        <v>301 SALMON DEL ATLANTICO (SALMO SALAR) </v>
      </c>
      <c r="E88" s="84" t="str">
        <f t="shared" si="64"/>
        <v>1 ADULTOS</v>
      </c>
      <c r="F88" s="74">
        <f t="shared" si="64"/>
        <v>93995</v>
      </c>
      <c r="G88" s="88">
        <f t="shared" si="64"/>
        <v>3423</v>
      </c>
      <c r="H88" s="87">
        <f t="shared" si="64"/>
        <v>321744.885</v>
      </c>
      <c r="I88" s="88">
        <f t="shared" si="64"/>
        <v>9.4</v>
      </c>
      <c r="J88" s="88" t="str">
        <f t="shared" si="64"/>
        <v>No</v>
      </c>
      <c r="K88" s="88">
        <f t="shared" si="64"/>
        <v>30</v>
      </c>
      <c r="L88" s="88">
        <f t="shared" si="64"/>
        <v>7.6</v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69</v>
      </c>
      <c r="R88" s="101">
        <v>0.0</v>
      </c>
      <c r="S88" s="101">
        <v>1.0</v>
      </c>
      <c r="T88" s="102">
        <v>2.0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114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44722</v>
      </c>
      <c r="C3" s="129">
        <f>+'Planilla caligus SIFA'!B18</f>
        <v>101</v>
      </c>
      <c r="D3" s="130">
        <f>+BITACORA!D16</f>
        <v>0.3</v>
      </c>
      <c r="E3" s="130">
        <f>+BITACORA!E16</f>
        <v>0.7</v>
      </c>
      <c r="F3" s="130">
        <f>+BITACORA!F16</f>
        <v>0.7</v>
      </c>
      <c r="G3" s="130">
        <f>+BITACORA!G16</f>
        <v>1.4</v>
      </c>
    </row>
    <row r="4">
      <c r="B4" s="128">
        <f>+'Planilla caligus SIFA'!A30</f>
        <v>44722</v>
      </c>
      <c r="C4" s="129">
        <f>+'Planilla caligus SIFA'!B30</f>
        <v>102</v>
      </c>
      <c r="D4" s="130">
        <f>+BITACORA!J16</f>
        <v>0.7</v>
      </c>
      <c r="E4" s="130">
        <f>+BITACORA!K16</f>
        <v>1</v>
      </c>
      <c r="F4" s="130">
        <f>+BITACORA!L16</f>
        <v>1.2</v>
      </c>
      <c r="G4" s="130">
        <f>+BITACORA!M16</f>
        <v>2.2</v>
      </c>
    </row>
    <row r="5">
      <c r="B5" s="128">
        <f>+'Planilla caligus SIFA'!A42</f>
        <v>44722</v>
      </c>
      <c r="C5" s="129">
        <f>+'Planilla caligus SIFA'!B42</f>
        <v>103</v>
      </c>
      <c r="D5" s="130">
        <f>+BITACORA!P16</f>
        <v>0.7</v>
      </c>
      <c r="E5" s="130">
        <f>+BITACORA!Q16</f>
        <v>0.8</v>
      </c>
      <c r="F5" s="130">
        <f>+BITACORA!R16</f>
        <v>1.1</v>
      </c>
      <c r="G5" s="130">
        <f>+BITACORA!S16</f>
        <v>1.9</v>
      </c>
    </row>
    <row r="6">
      <c r="B6" s="128">
        <f>+'Planilla caligus SIFA'!A54</f>
        <v>44722</v>
      </c>
      <c r="C6" s="129">
        <f>+'Planilla caligus SIFA'!B54</f>
        <v>104</v>
      </c>
      <c r="D6" s="130">
        <f>+BITACORA!D31</f>
        <v>0.7</v>
      </c>
      <c r="E6" s="130">
        <f>+BITACORA!E31</f>
        <v>0.9</v>
      </c>
      <c r="F6" s="130">
        <f>+BITACORA!F31</f>
        <v>1</v>
      </c>
      <c r="G6" s="130">
        <f>+BITACORA!G31</f>
        <v>1.9</v>
      </c>
    </row>
    <row r="7">
      <c r="B7" s="128">
        <f>+'Planilla caligus SIFA'!A66</f>
        <v>44722</v>
      </c>
      <c r="C7" s="129">
        <f>+'Planilla caligus SIFA'!B66</f>
        <v>107</v>
      </c>
      <c r="D7" s="130">
        <f>+BITACORA!J31</f>
        <v>0.4</v>
      </c>
      <c r="E7" s="130">
        <f>+BITACORA!K31</f>
        <v>0.7</v>
      </c>
      <c r="F7" s="130">
        <f>+BITACORA!L31</f>
        <v>1</v>
      </c>
      <c r="G7" s="130">
        <f>+BITACORA!M31</f>
        <v>1.7</v>
      </c>
    </row>
    <row r="8">
      <c r="B8" s="128">
        <f>+'Planilla caligus SIFA'!A78</f>
        <v>44722</v>
      </c>
      <c r="C8" s="129">
        <f>+'Planilla caligus SIFA'!B78</f>
        <v>108</v>
      </c>
      <c r="D8" s="130">
        <f>+BITACORA!P31</f>
        <v>0.5</v>
      </c>
      <c r="E8" s="130">
        <f>+BITACORA!Q31</f>
        <v>1</v>
      </c>
      <c r="F8" s="130">
        <f>+BITACORA!R31</f>
        <v>1.4</v>
      </c>
      <c r="G8" s="130">
        <f>+BITACORA!S31</f>
        <v>2.4</v>
      </c>
    </row>
    <row r="9">
      <c r="B9" s="59"/>
      <c r="C9" s="131"/>
      <c r="D9" s="132">
        <f t="shared" ref="D9:G9" si="1">AVERAGE(D3:D6)</f>
        <v>0.6</v>
      </c>
      <c r="E9" s="132">
        <f t="shared" si="1"/>
        <v>0.85</v>
      </c>
      <c r="F9" s="132">
        <f t="shared" si="1"/>
        <v>1</v>
      </c>
      <c r="G9" s="132">
        <f t="shared" si="1"/>
        <v>1.85</v>
      </c>
    </row>
    <row r="13">
      <c r="G13" s="133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23 (6-JUN-2022 al 12-JUN-2022)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101</v>
      </c>
      <c r="E3" s="138">
        <f>+'Planilla caligus SIFA'!A18</f>
        <v>44722</v>
      </c>
      <c r="F3" s="136"/>
      <c r="G3" s="136"/>
      <c r="H3" s="136"/>
      <c r="I3" s="139" t="s">
        <v>133</v>
      </c>
      <c r="J3" s="139">
        <f>+'Planilla caligus SIFA'!B30</f>
        <v>102</v>
      </c>
      <c r="K3" s="138">
        <f>+'Planilla caligus SIFA'!A30</f>
        <v>44722</v>
      </c>
      <c r="L3" s="136"/>
      <c r="M3" s="136"/>
      <c r="N3" s="134"/>
      <c r="O3" s="139" t="s">
        <v>133</v>
      </c>
      <c r="P3" s="139">
        <f>+'Planilla caligus SIFA'!B42</f>
        <v>103</v>
      </c>
      <c r="Q3" s="138">
        <f>+'Planilla caligus SIFA'!A42</f>
        <v>44722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0</v>
      </c>
      <c r="F5" s="139">
        <f>+'Planilla caligus SIFA'!T18</f>
        <v>0</v>
      </c>
      <c r="G5" s="139">
        <f t="shared" ref="G5:G15" si="1">+E5+F5</f>
        <v>0</v>
      </c>
      <c r="H5" s="136"/>
      <c r="I5" s="139">
        <v>1.0</v>
      </c>
      <c r="J5" s="139">
        <f>+'Planilla caligus SIFA'!R30</f>
        <v>0</v>
      </c>
      <c r="K5" s="139">
        <f>+'Planilla caligus SIFA'!S30</f>
        <v>0</v>
      </c>
      <c r="L5" s="139">
        <f>+'Planilla caligus SIFA'!T30</f>
        <v>0</v>
      </c>
      <c r="M5" s="139">
        <f t="shared" ref="M5:M15" si="2">+K5+L5</f>
        <v>0</v>
      </c>
      <c r="N5" s="134"/>
      <c r="O5" s="139">
        <v>1.0</v>
      </c>
      <c r="P5" s="139">
        <f>+'Planilla caligus SIFA'!R42</f>
        <v>1</v>
      </c>
      <c r="Q5" s="139">
        <f>+'Planilla caligus SIFA'!S42</f>
        <v>1</v>
      </c>
      <c r="R5" s="139">
        <f>+'Planilla caligus SIFA'!T42</f>
        <v>1</v>
      </c>
      <c r="S5" s="139">
        <f t="shared" ref="S5:S15" si="3">Q5+R5</f>
        <v>2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0</v>
      </c>
      <c r="E6" s="139">
        <f>+'Planilla caligus SIFA'!S19</f>
        <v>0</v>
      </c>
      <c r="F6" s="139">
        <f>+'Planilla caligus SIFA'!T19</f>
        <v>0</v>
      </c>
      <c r="G6" s="139">
        <f t="shared" si="1"/>
        <v>0</v>
      </c>
      <c r="H6" s="136"/>
      <c r="I6" s="139">
        <v>2.0</v>
      </c>
      <c r="J6" s="139">
        <f>+'Planilla caligus SIFA'!R31</f>
        <v>2</v>
      </c>
      <c r="K6" s="139">
        <f>+'Planilla caligus SIFA'!S31</f>
        <v>1</v>
      </c>
      <c r="L6" s="139">
        <f>+'Planilla caligus SIFA'!T31</f>
        <v>2</v>
      </c>
      <c r="M6" s="139">
        <f t="shared" si="2"/>
        <v>3</v>
      </c>
      <c r="N6" s="134"/>
      <c r="O6" s="139">
        <v>2.0</v>
      </c>
      <c r="P6" s="139">
        <f>+'Planilla caligus SIFA'!R43</f>
        <v>0</v>
      </c>
      <c r="Q6" s="139">
        <f>+'Planilla caligus SIFA'!S43</f>
        <v>0</v>
      </c>
      <c r="R6" s="139">
        <f>+'Planilla caligus SIFA'!T43</f>
        <v>0</v>
      </c>
      <c r="S6" s="139">
        <f t="shared" si="3"/>
        <v>0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2</v>
      </c>
      <c r="E7" s="139">
        <f>+'Planilla caligus SIFA'!S20</f>
        <v>2</v>
      </c>
      <c r="F7" s="139">
        <f>+'Planilla caligus SIFA'!T20</f>
        <v>1</v>
      </c>
      <c r="G7" s="139">
        <f t="shared" si="1"/>
        <v>3</v>
      </c>
      <c r="H7" s="136"/>
      <c r="I7" s="139">
        <v>3.0</v>
      </c>
      <c r="J7" s="139">
        <f>+'Planilla caligus SIFA'!R32</f>
        <v>0</v>
      </c>
      <c r="K7" s="139">
        <f>+'Planilla caligus SIFA'!S32</f>
        <v>2</v>
      </c>
      <c r="L7" s="139">
        <f>+'Planilla caligus SIFA'!T32</f>
        <v>0</v>
      </c>
      <c r="M7" s="139">
        <f t="shared" si="2"/>
        <v>2</v>
      </c>
      <c r="N7" s="134"/>
      <c r="O7" s="139">
        <v>3.0</v>
      </c>
      <c r="P7" s="139">
        <f>+'Planilla caligus SIFA'!R44</f>
        <v>2</v>
      </c>
      <c r="Q7" s="139">
        <f>+'Planilla caligus SIFA'!S44</f>
        <v>1</v>
      </c>
      <c r="R7" s="139">
        <f>+'Planilla caligus SIFA'!T44</f>
        <v>2</v>
      </c>
      <c r="S7" s="139">
        <f t="shared" si="3"/>
        <v>3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0</v>
      </c>
      <c r="E8" s="139">
        <f>+'Planilla caligus SIFA'!S21</f>
        <v>0</v>
      </c>
      <c r="F8" s="139">
        <f>+'Planilla caligus SIFA'!T21</f>
        <v>2</v>
      </c>
      <c r="G8" s="139">
        <f t="shared" si="1"/>
        <v>2</v>
      </c>
      <c r="H8" s="136"/>
      <c r="I8" s="139">
        <v>4.0</v>
      </c>
      <c r="J8" s="139">
        <f>+'Planilla caligus SIFA'!R33</f>
        <v>2</v>
      </c>
      <c r="K8" s="139">
        <f>+'Planilla caligus SIFA'!S33</f>
        <v>2</v>
      </c>
      <c r="L8" s="139">
        <f>+'Planilla caligus SIFA'!T33</f>
        <v>3</v>
      </c>
      <c r="M8" s="139">
        <f t="shared" si="2"/>
        <v>5</v>
      </c>
      <c r="N8" s="134"/>
      <c r="O8" s="139">
        <v>4.0</v>
      </c>
      <c r="P8" s="139">
        <f>+'Planilla caligus SIFA'!R45</f>
        <v>1</v>
      </c>
      <c r="Q8" s="139">
        <f>+'Planilla caligus SIFA'!S45</f>
        <v>1</v>
      </c>
      <c r="R8" s="139">
        <f>+'Planilla caligus SIFA'!T45</f>
        <v>1</v>
      </c>
      <c r="S8" s="139">
        <f t="shared" si="3"/>
        <v>2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1</v>
      </c>
      <c r="E9" s="139">
        <f>+'Planilla caligus SIFA'!S22</f>
        <v>1</v>
      </c>
      <c r="F9" s="139">
        <f>+'Planilla caligus SIFA'!T22</f>
        <v>1</v>
      </c>
      <c r="G9" s="139">
        <f t="shared" si="1"/>
        <v>2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0</v>
      </c>
      <c r="M9" s="139">
        <f t="shared" si="2"/>
        <v>0</v>
      </c>
      <c r="N9" s="134"/>
      <c r="O9" s="139">
        <v>5.0</v>
      </c>
      <c r="P9" s="139">
        <f>+'Planilla caligus SIFA'!R46</f>
        <v>0</v>
      </c>
      <c r="Q9" s="139">
        <f>+'Planilla caligus SIFA'!S46</f>
        <v>0</v>
      </c>
      <c r="R9" s="139">
        <f>+'Planilla caligus SIFA'!T46</f>
        <v>0</v>
      </c>
      <c r="S9" s="139">
        <f t="shared" si="3"/>
        <v>0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0</v>
      </c>
      <c r="E10" s="139">
        <f>+'Planilla caligus SIFA'!S23</f>
        <v>0</v>
      </c>
      <c r="F10" s="139">
        <f>+'Planilla caligus SIFA'!T23</f>
        <v>2</v>
      </c>
      <c r="G10" s="139">
        <f t="shared" si="1"/>
        <v>2</v>
      </c>
      <c r="H10" s="136"/>
      <c r="I10" s="139">
        <v>6.0</v>
      </c>
      <c r="J10" s="139">
        <f>+'Planilla caligus SIFA'!R35</f>
        <v>0</v>
      </c>
      <c r="K10" s="139">
        <f>+'Planilla caligus SIFA'!S35</f>
        <v>0</v>
      </c>
      <c r="L10" s="139">
        <f>+'Planilla caligus SIFA'!T35</f>
        <v>0</v>
      </c>
      <c r="M10" s="139">
        <f t="shared" si="2"/>
        <v>0</v>
      </c>
      <c r="N10" s="134"/>
      <c r="O10" s="139">
        <v>6.0</v>
      </c>
      <c r="P10" s="139">
        <f>+'Planilla caligus SIFA'!R47</f>
        <v>1</v>
      </c>
      <c r="Q10" s="139">
        <f>+'Planilla caligus SIFA'!S47</f>
        <v>2</v>
      </c>
      <c r="R10" s="139">
        <f>+'Planilla caligus SIFA'!T47</f>
        <v>1</v>
      </c>
      <c r="S10" s="139">
        <f t="shared" si="3"/>
        <v>3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0</v>
      </c>
      <c r="E11" s="139">
        <f>+'Planilla caligus SIFA'!S24</f>
        <v>2</v>
      </c>
      <c r="F11" s="139">
        <f>+'Planilla caligus SIFA'!T24</f>
        <v>0</v>
      </c>
      <c r="G11" s="139">
        <f t="shared" si="1"/>
        <v>2</v>
      </c>
      <c r="H11" s="136"/>
      <c r="I11" s="139">
        <v>7.0</v>
      </c>
      <c r="J11" s="139">
        <f>+'Planilla caligus SIFA'!R36</f>
        <v>1</v>
      </c>
      <c r="K11" s="139">
        <f>+'Planilla caligus SIFA'!S36</f>
        <v>1</v>
      </c>
      <c r="L11" s="139">
        <f>+'Planilla caligus SIFA'!T36</f>
        <v>3</v>
      </c>
      <c r="M11" s="139">
        <f t="shared" si="2"/>
        <v>4</v>
      </c>
      <c r="N11" s="134"/>
      <c r="O11" s="139">
        <v>7.0</v>
      </c>
      <c r="P11" s="139">
        <f>+'Planilla caligus SIFA'!R48</f>
        <v>1</v>
      </c>
      <c r="Q11" s="139">
        <f>+'Planilla caligus SIFA'!S48</f>
        <v>0</v>
      </c>
      <c r="R11" s="139">
        <f>+'Planilla caligus SIFA'!T48</f>
        <v>2</v>
      </c>
      <c r="S11" s="139">
        <f t="shared" si="3"/>
        <v>2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0</v>
      </c>
      <c r="F12" s="139">
        <f>+'Planilla caligus SIFA'!T25</f>
        <v>0</v>
      </c>
      <c r="G12" s="139">
        <f t="shared" si="1"/>
        <v>0</v>
      </c>
      <c r="H12" s="136"/>
      <c r="I12" s="139">
        <v>8.0</v>
      </c>
      <c r="J12" s="139">
        <f>+'Planilla caligus SIFA'!R37</f>
        <v>0</v>
      </c>
      <c r="K12" s="139">
        <f>+'Planilla caligus SIFA'!S37</f>
        <v>2</v>
      </c>
      <c r="L12" s="139">
        <f>+'Planilla caligus SIFA'!T37</f>
        <v>0</v>
      </c>
      <c r="M12" s="139">
        <f t="shared" si="2"/>
        <v>2</v>
      </c>
      <c r="N12" s="134"/>
      <c r="O12" s="139">
        <v>8.0</v>
      </c>
      <c r="P12" s="139">
        <f>+'Planilla caligus SIFA'!R49</f>
        <v>0</v>
      </c>
      <c r="Q12" s="139">
        <f>+'Planilla caligus SIFA'!S49</f>
        <v>0</v>
      </c>
      <c r="R12" s="139">
        <f>+'Planilla caligus SIFA'!T49</f>
        <v>0</v>
      </c>
      <c r="S12" s="139">
        <f t="shared" si="3"/>
        <v>0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0</v>
      </c>
      <c r="E13" s="139">
        <f>+'Planilla caligus SIFA'!S26</f>
        <v>1</v>
      </c>
      <c r="F13" s="139">
        <f>+'Planilla caligus SIFA'!T26</f>
        <v>1</v>
      </c>
      <c r="G13" s="139">
        <f t="shared" si="1"/>
        <v>2</v>
      </c>
      <c r="H13" s="136"/>
      <c r="I13" s="139">
        <v>9.0</v>
      </c>
      <c r="J13" s="139">
        <f>+'Planilla caligus SIFA'!R38</f>
        <v>0</v>
      </c>
      <c r="K13" s="139">
        <f>+'Planilla caligus SIFA'!S38</f>
        <v>0</v>
      </c>
      <c r="L13" s="139">
        <f>+'Planilla caligus SIFA'!T38</f>
        <v>2</v>
      </c>
      <c r="M13" s="139">
        <f t="shared" si="2"/>
        <v>2</v>
      </c>
      <c r="N13" s="134"/>
      <c r="O13" s="139">
        <v>9.0</v>
      </c>
      <c r="P13" s="139">
        <f>+'Planilla caligus SIFA'!R50</f>
        <v>0</v>
      </c>
      <c r="Q13" s="139">
        <f>+'Planilla caligus SIFA'!S50</f>
        <v>0</v>
      </c>
      <c r="R13" s="139">
        <f>+'Planilla caligus SIFA'!T50</f>
        <v>2</v>
      </c>
      <c r="S13" s="139">
        <f t="shared" si="3"/>
        <v>2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0</v>
      </c>
      <c r="G14" s="139">
        <f t="shared" si="1"/>
        <v>0</v>
      </c>
      <c r="H14" s="136"/>
      <c r="I14" s="139">
        <v>10.0</v>
      </c>
      <c r="J14" s="139">
        <f>+'Planilla caligus SIFA'!R39</f>
        <v>2</v>
      </c>
      <c r="K14" s="139">
        <f>+'Planilla caligus SIFA'!S39</f>
        <v>0</v>
      </c>
      <c r="L14" s="139">
        <f>+'Planilla caligus SIFA'!T39</f>
        <v>0</v>
      </c>
      <c r="M14" s="139">
        <f t="shared" si="2"/>
        <v>0</v>
      </c>
      <c r="N14" s="134"/>
      <c r="O14" s="139">
        <v>10.0</v>
      </c>
      <c r="P14" s="139">
        <f>+'Planilla caligus SIFA'!R51</f>
        <v>1</v>
      </c>
      <c r="Q14" s="139">
        <f>+'Planilla caligus SIFA'!S51</f>
        <v>2</v>
      </c>
      <c r="R14" s="139">
        <f>+'Planilla caligus SIFA'!T51</f>
        <v>0</v>
      </c>
      <c r="S14" s="139">
        <f t="shared" si="3"/>
        <v>2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1</v>
      </c>
      <c r="F15" s="139">
        <f>+'Planilla caligus SIFA'!T28</f>
        <v>0</v>
      </c>
      <c r="G15" s="139">
        <f t="shared" si="1"/>
        <v>1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2</v>
      </c>
      <c r="L15" s="139">
        <f>+'Planilla caligus SIFA'!T40</f>
        <v>2</v>
      </c>
      <c r="M15" s="139">
        <f t="shared" si="2"/>
        <v>4</v>
      </c>
      <c r="N15" s="134"/>
      <c r="O15" s="139" t="s">
        <v>136</v>
      </c>
      <c r="P15" s="139">
        <f>+'Planilla caligus SIFA'!R52</f>
        <v>0</v>
      </c>
      <c r="Q15" s="139">
        <f>+'Planilla caligus SIFA'!S52</f>
        <v>1</v>
      </c>
      <c r="R15" s="139">
        <f>+'Planilla caligus SIFA'!T52</f>
        <v>2</v>
      </c>
      <c r="S15" s="139">
        <f t="shared" si="3"/>
        <v>3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0.3</v>
      </c>
      <c r="E16" s="139">
        <f t="shared" si="4"/>
        <v>0.7</v>
      </c>
      <c r="F16" s="139">
        <f t="shared" si="4"/>
        <v>0.7</v>
      </c>
      <c r="G16" s="139">
        <f t="shared" si="4"/>
        <v>1.4</v>
      </c>
      <c r="H16" s="136"/>
      <c r="I16" s="139" t="s">
        <v>137</v>
      </c>
      <c r="J16" s="139">
        <f t="shared" ref="J16:M16" si="5">SUM(J5:J15)/10</f>
        <v>0.7</v>
      </c>
      <c r="K16" s="139">
        <f t="shared" si="5"/>
        <v>1</v>
      </c>
      <c r="L16" s="139">
        <f t="shared" si="5"/>
        <v>1.2</v>
      </c>
      <c r="M16" s="139">
        <f t="shared" si="5"/>
        <v>2.2</v>
      </c>
      <c r="N16" s="134"/>
      <c r="O16" s="139" t="s">
        <v>137</v>
      </c>
      <c r="P16" s="139">
        <f t="shared" ref="P16:S16" si="6">SUM(P5:P15)/10</f>
        <v>0.7</v>
      </c>
      <c r="Q16" s="139">
        <f t="shared" si="6"/>
        <v>0.8</v>
      </c>
      <c r="R16" s="139">
        <f t="shared" si="6"/>
        <v>1.1</v>
      </c>
      <c r="S16" s="139">
        <f t="shared" si="6"/>
        <v>1.9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104</v>
      </c>
      <c r="E18" s="138">
        <f>+'Planilla caligus SIFA'!A54</f>
        <v>44722</v>
      </c>
      <c r="F18" s="136"/>
      <c r="G18" s="136"/>
      <c r="H18" s="136"/>
      <c r="I18" s="139" t="s">
        <v>133</v>
      </c>
      <c r="J18" s="139">
        <f>+'Planilla caligus SIFA'!B66</f>
        <v>107</v>
      </c>
      <c r="K18" s="138">
        <f>+'Planilla caligus SIFA'!A66</f>
        <v>44722</v>
      </c>
      <c r="L18" s="136"/>
      <c r="M18" s="136"/>
      <c r="N18" s="134"/>
      <c r="O18" s="139" t="s">
        <v>133</v>
      </c>
      <c r="P18" s="139">
        <f>+'Planilla caligus SIFA'!B78</f>
        <v>108</v>
      </c>
      <c r="Q18" s="138">
        <f>+'Planilla caligus SIFA'!A78</f>
        <v>44722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0</v>
      </c>
      <c r="R20" s="139">
        <f>+'Planilla caligus SIFA'!T78</f>
        <v>0</v>
      </c>
      <c r="S20" s="139">
        <f t="shared" ref="S20:S30" si="9">+Q20+R20</f>
        <v>0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1</v>
      </c>
      <c r="E21" s="139">
        <f>+'Planilla caligus SIFA'!S55</f>
        <v>2</v>
      </c>
      <c r="F21" s="139">
        <f>+'Planilla caligus SIFA'!T55</f>
        <v>3</v>
      </c>
      <c r="G21" s="139">
        <f t="shared" si="7"/>
        <v>5</v>
      </c>
      <c r="H21" s="136"/>
      <c r="I21" s="139">
        <v>2.0</v>
      </c>
      <c r="J21" s="139">
        <f>+'Planilla caligus SIFA'!R67</f>
        <v>0</v>
      </c>
      <c r="K21" s="139">
        <f>+'Planilla caligus SIFA'!S67</f>
        <v>0</v>
      </c>
      <c r="L21" s="139">
        <f>+'Planilla caligus SIFA'!T67</f>
        <v>0</v>
      </c>
      <c r="M21" s="139">
        <f t="shared" si="8"/>
        <v>0</v>
      </c>
      <c r="N21" s="134"/>
      <c r="O21" s="139">
        <v>2.0</v>
      </c>
      <c r="P21" s="139">
        <f>+'Planilla caligus SIFA'!R79</f>
        <v>0</v>
      </c>
      <c r="Q21" s="139">
        <f>+'Planilla caligus SIFA'!S79</f>
        <v>1</v>
      </c>
      <c r="R21" s="139">
        <f>+'Planilla caligus SIFA'!T79</f>
        <v>1</v>
      </c>
      <c r="S21" s="139">
        <f t="shared" si="9"/>
        <v>2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1</v>
      </c>
      <c r="E22" s="139">
        <f>+'Planilla caligus SIFA'!S56</f>
        <v>0</v>
      </c>
      <c r="F22" s="139">
        <f>+'Planilla caligus SIFA'!T56</f>
        <v>0</v>
      </c>
      <c r="G22" s="139">
        <f t="shared" si="7"/>
        <v>0</v>
      </c>
      <c r="H22" s="136"/>
      <c r="I22" s="139">
        <v>3.0</v>
      </c>
      <c r="J22" s="139">
        <f>+'Planilla caligus SIFA'!R68</f>
        <v>1</v>
      </c>
      <c r="K22" s="139">
        <f>+'Planilla caligus SIFA'!S68</f>
        <v>1</v>
      </c>
      <c r="L22" s="139">
        <f>+'Planilla caligus SIFA'!T68</f>
        <v>3</v>
      </c>
      <c r="M22" s="139">
        <f t="shared" si="8"/>
        <v>4</v>
      </c>
      <c r="N22" s="134"/>
      <c r="O22" s="139">
        <v>3.0</v>
      </c>
      <c r="P22" s="139">
        <f>+'Planilla caligus SIFA'!R80</f>
        <v>1</v>
      </c>
      <c r="Q22" s="139">
        <f>+'Planilla caligus SIFA'!S80</f>
        <v>2</v>
      </c>
      <c r="R22" s="139">
        <f>+'Planilla caligus SIFA'!T80</f>
        <v>3</v>
      </c>
      <c r="S22" s="139">
        <f t="shared" si="9"/>
        <v>5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0</v>
      </c>
      <c r="E23" s="139">
        <f>+'Planilla caligus SIFA'!S57</f>
        <v>0</v>
      </c>
      <c r="F23" s="139">
        <f>+'Planilla caligus SIFA'!T57</f>
        <v>0</v>
      </c>
      <c r="G23" s="139">
        <f t="shared" si="7"/>
        <v>0</v>
      </c>
      <c r="H23" s="136"/>
      <c r="I23" s="139">
        <v>4.0</v>
      </c>
      <c r="J23" s="139">
        <f>+'Planilla caligus SIFA'!R69</f>
        <v>0</v>
      </c>
      <c r="K23" s="139">
        <f>+'Planilla caligus SIFA'!S69</f>
        <v>0</v>
      </c>
      <c r="L23" s="139">
        <f>+'Planilla caligus SIFA'!T69</f>
        <v>0</v>
      </c>
      <c r="M23" s="139">
        <f t="shared" si="8"/>
        <v>0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2</v>
      </c>
      <c r="E24" s="139">
        <f>+'Planilla caligus SIFA'!S58</f>
        <v>2</v>
      </c>
      <c r="F24" s="139">
        <f>+'Planilla caligus SIFA'!T58</f>
        <v>2</v>
      </c>
      <c r="G24" s="139">
        <f t="shared" si="7"/>
        <v>4</v>
      </c>
      <c r="H24" s="136"/>
      <c r="I24" s="139">
        <v>5.0</v>
      </c>
      <c r="J24" s="139">
        <f>+'Planilla caligus SIFA'!R70</f>
        <v>0</v>
      </c>
      <c r="K24" s="139">
        <f>+'Planilla caligus SIFA'!S70</f>
        <v>0</v>
      </c>
      <c r="L24" s="139">
        <f>+'Planilla caligus SIFA'!T70</f>
        <v>0</v>
      </c>
      <c r="M24" s="139">
        <f t="shared" si="8"/>
        <v>0</v>
      </c>
      <c r="N24" s="134"/>
      <c r="O24" s="139">
        <v>5.0</v>
      </c>
      <c r="P24" s="139">
        <f>+'Planilla caligus SIFA'!R82</f>
        <v>1</v>
      </c>
      <c r="Q24" s="139">
        <f>+'Planilla caligus SIFA'!S82</f>
        <v>2</v>
      </c>
      <c r="R24" s="139">
        <f>+'Planilla caligus SIFA'!T82</f>
        <v>1</v>
      </c>
      <c r="S24" s="139">
        <f t="shared" si="9"/>
        <v>3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0</v>
      </c>
      <c r="F25" s="139">
        <f>+'Planilla caligus SIFA'!T59</f>
        <v>0</v>
      </c>
      <c r="G25" s="139">
        <f t="shared" si="7"/>
        <v>0</v>
      </c>
      <c r="H25" s="136"/>
      <c r="I25" s="139">
        <v>6.0</v>
      </c>
      <c r="J25" s="139">
        <f>+'Planilla caligus SIFA'!R71</f>
        <v>1</v>
      </c>
      <c r="K25" s="139">
        <f>+'Planilla caligus SIFA'!S71</f>
        <v>2</v>
      </c>
      <c r="L25" s="139">
        <f>+'Planilla caligus SIFA'!T71</f>
        <v>3</v>
      </c>
      <c r="M25" s="139">
        <f t="shared" si="8"/>
        <v>5</v>
      </c>
      <c r="N25" s="134"/>
      <c r="O25" s="139">
        <v>6.0</v>
      </c>
      <c r="P25" s="139">
        <f>+'Planilla caligus SIFA'!R83</f>
        <v>0</v>
      </c>
      <c r="Q25" s="139">
        <f>+'Planilla caligus SIFA'!S83</f>
        <v>0</v>
      </c>
      <c r="R25" s="139">
        <f>+'Planilla caligus SIFA'!T83</f>
        <v>0</v>
      </c>
      <c r="S25" s="139">
        <f t="shared" si="9"/>
        <v>0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1</v>
      </c>
      <c r="E26" s="139">
        <f>+'Planilla caligus SIFA'!S60</f>
        <v>1</v>
      </c>
      <c r="F26" s="139">
        <f>+'Planilla caligus SIFA'!T60</f>
        <v>2</v>
      </c>
      <c r="G26" s="139">
        <f t="shared" si="7"/>
        <v>3</v>
      </c>
      <c r="H26" s="136"/>
      <c r="I26" s="139">
        <v>7.0</v>
      </c>
      <c r="J26" s="139">
        <f>+'Planilla caligus SIFA'!R72</f>
        <v>2</v>
      </c>
      <c r="K26" s="139">
        <f>+'Planilla caligus SIFA'!S72</f>
        <v>2</v>
      </c>
      <c r="L26" s="139">
        <f>+'Planilla caligus SIFA'!T72</f>
        <v>2</v>
      </c>
      <c r="M26" s="139">
        <f t="shared" si="8"/>
        <v>4</v>
      </c>
      <c r="N26" s="134"/>
      <c r="O26" s="139">
        <v>7.0</v>
      </c>
      <c r="P26" s="139">
        <f>+'Planilla caligus SIFA'!R84</f>
        <v>1</v>
      </c>
      <c r="Q26" s="139">
        <f>+'Planilla caligus SIFA'!S84</f>
        <v>2</v>
      </c>
      <c r="R26" s="139">
        <f>+'Planilla caligus SIFA'!T84</f>
        <v>2</v>
      </c>
      <c r="S26" s="139">
        <f t="shared" si="9"/>
        <v>4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0</v>
      </c>
      <c r="E27" s="139">
        <f>+'Planilla caligus SIFA'!S61</f>
        <v>0</v>
      </c>
      <c r="F27" s="139">
        <f>+'Planilla caligus SIFA'!T61</f>
        <v>0</v>
      </c>
      <c r="G27" s="139">
        <f t="shared" si="7"/>
        <v>0</v>
      </c>
      <c r="H27" s="136"/>
      <c r="I27" s="139">
        <v>8.0</v>
      </c>
      <c r="J27" s="139">
        <f>+'Planilla caligus SIFA'!R73</f>
        <v>0</v>
      </c>
      <c r="K27" s="139">
        <f>+'Planilla caligus SIFA'!S73</f>
        <v>1</v>
      </c>
      <c r="L27" s="139">
        <f>+'Planilla caligus SIFA'!T73</f>
        <v>1</v>
      </c>
      <c r="M27" s="139">
        <f t="shared" si="8"/>
        <v>2</v>
      </c>
      <c r="N27" s="134"/>
      <c r="O27" s="139">
        <v>8.0</v>
      </c>
      <c r="P27" s="139">
        <f>+'Planilla caligus SIFA'!R85</f>
        <v>0</v>
      </c>
      <c r="Q27" s="139">
        <f>+'Planilla caligus SIFA'!S85</f>
        <v>0</v>
      </c>
      <c r="R27" s="139">
        <f>+'Planilla caligus SIFA'!T85</f>
        <v>2</v>
      </c>
      <c r="S27" s="139">
        <f t="shared" si="9"/>
        <v>2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0</v>
      </c>
      <c r="E28" s="139">
        <f>+'Planilla caligus SIFA'!S62</f>
        <v>2</v>
      </c>
      <c r="F28" s="139">
        <f>+'Planilla caligus SIFA'!T62</f>
        <v>1</v>
      </c>
      <c r="G28" s="139">
        <f t="shared" si="7"/>
        <v>3</v>
      </c>
      <c r="H28" s="136"/>
      <c r="I28" s="139">
        <v>9.0</v>
      </c>
      <c r="J28" s="139">
        <f>+'Planilla caligus SIFA'!R74</f>
        <v>0</v>
      </c>
      <c r="K28" s="139">
        <f>+'Planilla caligus SIFA'!S74</f>
        <v>1</v>
      </c>
      <c r="L28" s="139">
        <f>+'Planilla caligus SIFA'!T74</f>
        <v>0</v>
      </c>
      <c r="M28" s="139">
        <f t="shared" si="8"/>
        <v>1</v>
      </c>
      <c r="N28" s="134"/>
      <c r="O28" s="139">
        <v>9.0</v>
      </c>
      <c r="P28" s="139">
        <f>+'Planilla caligus SIFA'!R86</f>
        <v>1</v>
      </c>
      <c r="Q28" s="139">
        <f>+'Planilla caligus SIFA'!S86</f>
        <v>2</v>
      </c>
      <c r="R28" s="139">
        <f>+'Planilla caligus SIFA'!T86</f>
        <v>3</v>
      </c>
      <c r="S28" s="139">
        <f t="shared" si="9"/>
        <v>5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2</v>
      </c>
      <c r="E29" s="139">
        <f>+'Planilla caligus SIFA'!S63</f>
        <v>0</v>
      </c>
      <c r="F29" s="139">
        <f>+'Planilla caligus SIFA'!T63</f>
        <v>0</v>
      </c>
      <c r="G29" s="139">
        <f t="shared" si="7"/>
        <v>0</v>
      </c>
      <c r="H29" s="136"/>
      <c r="I29" s="139">
        <v>10.0</v>
      </c>
      <c r="J29" s="139">
        <f>+'Planilla caligus SIFA'!R75</f>
        <v>0</v>
      </c>
      <c r="K29" s="139">
        <f>+'Planilla caligus SIFA'!S75</f>
        <v>0</v>
      </c>
      <c r="L29" s="139">
        <f>+'Planilla caligus SIFA'!T75</f>
        <v>0</v>
      </c>
      <c r="M29" s="139">
        <f t="shared" si="8"/>
        <v>0</v>
      </c>
      <c r="N29" s="134"/>
      <c r="O29" s="139">
        <v>10.0</v>
      </c>
      <c r="P29" s="139">
        <f>+'Planilla caligus SIFA'!R87</f>
        <v>1</v>
      </c>
      <c r="Q29" s="139">
        <f>+'Planilla caligus SIFA'!S87</f>
        <v>0</v>
      </c>
      <c r="R29" s="139">
        <f>+'Planilla caligus SIFA'!T87</f>
        <v>0</v>
      </c>
      <c r="S29" s="139">
        <f t="shared" si="9"/>
        <v>0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2</v>
      </c>
      <c r="F30" s="139">
        <f>+'Planilla caligus SIFA'!T64</f>
        <v>2</v>
      </c>
      <c r="G30" s="139">
        <f t="shared" si="7"/>
        <v>4</v>
      </c>
      <c r="H30" s="136"/>
      <c r="I30" s="139" t="s">
        <v>136</v>
      </c>
      <c r="J30" s="139">
        <f>+'Planilla caligus SIFA'!R76</f>
        <v>0</v>
      </c>
      <c r="K30" s="139">
        <f>+'Planilla caligus SIFA'!S76</f>
        <v>0</v>
      </c>
      <c r="L30" s="139">
        <f>+'Planilla caligus SIFA'!T76</f>
        <v>1</v>
      </c>
      <c r="M30" s="139">
        <f t="shared" si="8"/>
        <v>1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1</v>
      </c>
      <c r="R30" s="139">
        <f>+'Planilla caligus SIFA'!T88</f>
        <v>2</v>
      </c>
      <c r="S30" s="139">
        <f t="shared" si="9"/>
        <v>3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0.7</v>
      </c>
      <c r="E31" s="139">
        <f t="shared" si="10"/>
        <v>0.9</v>
      </c>
      <c r="F31" s="139">
        <f t="shared" si="10"/>
        <v>1</v>
      </c>
      <c r="G31" s="139">
        <f t="shared" si="10"/>
        <v>1.9</v>
      </c>
      <c r="H31" s="136"/>
      <c r="I31" s="139" t="s">
        <v>137</v>
      </c>
      <c r="J31" s="139">
        <f t="shared" ref="J31:M31" si="11">SUM(J20:J30)/10</f>
        <v>0.4</v>
      </c>
      <c r="K31" s="139">
        <f t="shared" si="11"/>
        <v>0.7</v>
      </c>
      <c r="L31" s="139">
        <f t="shared" si="11"/>
        <v>1</v>
      </c>
      <c r="M31" s="139">
        <f t="shared" si="11"/>
        <v>1.7</v>
      </c>
      <c r="N31" s="134"/>
      <c r="O31" s="139" t="s">
        <v>137</v>
      </c>
      <c r="P31" s="139">
        <f t="shared" ref="P31:S31" si="12">SUM(P20:P30)/10</f>
        <v>0.5</v>
      </c>
      <c r="Q31" s="139">
        <f t="shared" si="12"/>
        <v>1</v>
      </c>
      <c r="R31" s="139">
        <f t="shared" si="12"/>
        <v>1.4</v>
      </c>
      <c r="S31" s="139">
        <f t="shared" si="12"/>
        <v>2.4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SEBASTIAN BARRIA  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BSRRIA BARRIA 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17297858-4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44722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25" right="0.25" top="0.75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