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ncan\Desktop\Duncan 2022\SALUD DE PECES 2022\Caligus SIFA\"/>
    </mc:Choice>
  </mc:AlternateContent>
  <bookViews>
    <workbookView xWindow="16290" yWindow="-105" windowWidth="23250" windowHeight="12570"/>
  </bookViews>
  <sheets>
    <sheet name="Planilla caligus SIFA" sheetId="1" r:id="rId1"/>
    <sheet name="RESUMEN" sheetId="3" r:id="rId2"/>
    <sheet name="BITACORA" sheetId="2" r:id="rId3"/>
  </sheets>
  <definedNames>
    <definedName name="Semana_1__3_ENE_2022_al_9_ENE_2022">'Planilla caligus SIFA'!$W$34:$W$85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D8" i="3"/>
  <c r="E7" i="3"/>
  <c r="F7" i="3"/>
  <c r="G7" i="3"/>
  <c r="D7" i="3"/>
  <c r="E6" i="3"/>
  <c r="F6" i="3"/>
  <c r="G6" i="3"/>
  <c r="D6" i="3"/>
  <c r="E5" i="3"/>
  <c r="F5" i="3"/>
  <c r="G5" i="3"/>
  <c r="E4" i="3"/>
  <c r="F4" i="3"/>
  <c r="G4" i="3"/>
  <c r="G3" i="3"/>
  <c r="F3" i="3"/>
  <c r="E3" i="3"/>
  <c r="B8" i="3"/>
  <c r="B7" i="3"/>
  <c r="B4" i="3"/>
  <c r="B3" i="3"/>
  <c r="C8" i="3"/>
  <c r="C7" i="3"/>
  <c r="C6" i="3"/>
  <c r="R21" i="2"/>
  <c r="R31" i="2"/>
  <c r="R22" i="2"/>
  <c r="S22" i="2"/>
  <c r="R23" i="2"/>
  <c r="R24" i="2"/>
  <c r="R25" i="2"/>
  <c r="R26" i="2"/>
  <c r="R27" i="2"/>
  <c r="R28" i="2"/>
  <c r="S28" i="2"/>
  <c r="R29" i="2"/>
  <c r="R30" i="2"/>
  <c r="R20" i="2"/>
  <c r="Q21" i="2"/>
  <c r="Q22" i="2"/>
  <c r="Q23" i="2"/>
  <c r="Q24" i="2"/>
  <c r="S24" i="2"/>
  <c r="Q25" i="2"/>
  <c r="Q26" i="2"/>
  <c r="Q27" i="2"/>
  <c r="Q28" i="2"/>
  <c r="Q29" i="2"/>
  <c r="Q30" i="2"/>
  <c r="S30" i="2"/>
  <c r="Q20" i="2"/>
  <c r="P21" i="2"/>
  <c r="P22" i="2"/>
  <c r="P23" i="2"/>
  <c r="P24" i="2"/>
  <c r="P25" i="2"/>
  <c r="P26" i="2"/>
  <c r="P27" i="2"/>
  <c r="P28" i="2"/>
  <c r="P29" i="2"/>
  <c r="P30" i="2"/>
  <c r="P20" i="2"/>
  <c r="P18" i="2"/>
  <c r="L21" i="2"/>
  <c r="L22" i="2"/>
  <c r="L23" i="2"/>
  <c r="L24" i="2"/>
  <c r="L25" i="2"/>
  <c r="L26" i="2"/>
  <c r="L31" i="2"/>
  <c r="L27" i="2"/>
  <c r="M27" i="2"/>
  <c r="L28" i="2"/>
  <c r="L29" i="2"/>
  <c r="L30" i="2"/>
  <c r="L20" i="2"/>
  <c r="K21" i="2"/>
  <c r="K22" i="2"/>
  <c r="K23" i="2"/>
  <c r="K24" i="2"/>
  <c r="K25" i="2"/>
  <c r="K26" i="2"/>
  <c r="K27" i="2"/>
  <c r="K28" i="2"/>
  <c r="M28" i="2"/>
  <c r="K29" i="2"/>
  <c r="K30" i="2"/>
  <c r="K20" i="2"/>
  <c r="J21" i="2"/>
  <c r="J31" i="2"/>
  <c r="J22" i="2"/>
  <c r="J23" i="2"/>
  <c r="J24" i="2"/>
  <c r="J25" i="2"/>
  <c r="J26" i="2"/>
  <c r="J27" i="2"/>
  <c r="J28" i="2"/>
  <c r="J29" i="2"/>
  <c r="J30" i="2"/>
  <c r="J20" i="2"/>
  <c r="J18" i="2"/>
  <c r="F21" i="2"/>
  <c r="F22" i="2"/>
  <c r="F23" i="2"/>
  <c r="F31" i="2"/>
  <c r="F24" i="2"/>
  <c r="F25" i="2"/>
  <c r="F26" i="2"/>
  <c r="F27" i="2"/>
  <c r="F28" i="2"/>
  <c r="F29" i="2"/>
  <c r="G29" i="2"/>
  <c r="F30" i="2"/>
  <c r="F20" i="2"/>
  <c r="E21" i="2"/>
  <c r="G21" i="2"/>
  <c r="E22" i="2"/>
  <c r="E23" i="2"/>
  <c r="E24" i="2"/>
  <c r="E25" i="2"/>
  <c r="E26" i="2"/>
  <c r="E27" i="2"/>
  <c r="G27" i="2"/>
  <c r="E28" i="2"/>
  <c r="E29" i="2"/>
  <c r="E30" i="2"/>
  <c r="E20" i="2"/>
  <c r="D21" i="2"/>
  <c r="D31" i="2"/>
  <c r="D22" i="2"/>
  <c r="D23" i="2"/>
  <c r="D24" i="2"/>
  <c r="D25" i="2"/>
  <c r="D26" i="2"/>
  <c r="D27" i="2"/>
  <c r="D28" i="2"/>
  <c r="D29" i="2"/>
  <c r="D30" i="2"/>
  <c r="D20" i="2"/>
  <c r="D18" i="2"/>
  <c r="S21" i="2"/>
  <c r="S23" i="2"/>
  <c r="S25" i="2"/>
  <c r="S27" i="2"/>
  <c r="S29" i="2"/>
  <c r="S20" i="2"/>
  <c r="R6" i="2"/>
  <c r="R16" i="2"/>
  <c r="R7" i="2"/>
  <c r="S7" i="2"/>
  <c r="R8" i="2"/>
  <c r="R9" i="2"/>
  <c r="R10" i="2"/>
  <c r="R11" i="2"/>
  <c r="R12" i="2"/>
  <c r="R13" i="2"/>
  <c r="R14" i="2"/>
  <c r="R15" i="2"/>
  <c r="S15" i="2"/>
  <c r="R5" i="2"/>
  <c r="S5" i="2"/>
  <c r="Q6" i="2"/>
  <c r="Q16" i="2"/>
  <c r="Q7" i="2"/>
  <c r="Q8" i="2"/>
  <c r="Q9" i="2"/>
  <c r="Q10" i="2"/>
  <c r="Q11" i="2"/>
  <c r="Q12" i="2"/>
  <c r="Q13" i="2"/>
  <c r="Q14" i="2"/>
  <c r="Q15" i="2"/>
  <c r="Q5" i="2"/>
  <c r="S8" i="2"/>
  <c r="S9" i="2"/>
  <c r="S10" i="2"/>
  <c r="S13" i="2"/>
  <c r="S14" i="2"/>
  <c r="P15" i="2"/>
  <c r="P6" i="2"/>
  <c r="P7" i="2"/>
  <c r="P8" i="2"/>
  <c r="P9" i="2"/>
  <c r="P10" i="2"/>
  <c r="P16" i="2" s="1"/>
  <c r="D5" i="3" s="1"/>
  <c r="P11" i="2"/>
  <c r="P12" i="2"/>
  <c r="P13" i="2"/>
  <c r="P14" i="2"/>
  <c r="P5" i="2"/>
  <c r="P3" i="2"/>
  <c r="M24" i="2"/>
  <c r="M30" i="2"/>
  <c r="G25" i="2"/>
  <c r="G30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J6" i="2"/>
  <c r="J7" i="2"/>
  <c r="J8" i="2"/>
  <c r="J9" i="2"/>
  <c r="J10" i="2"/>
  <c r="J11" i="2"/>
  <c r="J12" i="2"/>
  <c r="J13" i="2"/>
  <c r="J14" i="2"/>
  <c r="J15" i="2"/>
  <c r="J5" i="2"/>
  <c r="E5" i="2"/>
  <c r="F5" i="2"/>
  <c r="G5" i="2"/>
  <c r="E6" i="2"/>
  <c r="F6" i="2"/>
  <c r="E7" i="2"/>
  <c r="F7" i="2"/>
  <c r="G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D6" i="2"/>
  <c r="D7" i="2"/>
  <c r="D8" i="2"/>
  <c r="D9" i="2"/>
  <c r="D10" i="2"/>
  <c r="D11" i="2"/>
  <c r="D12" i="2"/>
  <c r="D16" i="2" s="1"/>
  <c r="D3" i="3" s="1"/>
  <c r="D13" i="2"/>
  <c r="D14" i="2"/>
  <c r="D15" i="2"/>
  <c r="D5" i="2"/>
  <c r="J3" i="2"/>
  <c r="D3" i="2"/>
  <c r="D3" i="1"/>
  <c r="F3" i="1"/>
  <c r="C5" i="3"/>
  <c r="C4" i="3"/>
  <c r="C3" i="3"/>
  <c r="H102" i="1"/>
  <c r="H90" i="1"/>
  <c r="H91" i="1"/>
  <c r="H92" i="1"/>
  <c r="H93" i="1"/>
  <c r="H94" i="1"/>
  <c r="H95" i="1"/>
  <c r="H96" i="1"/>
  <c r="H97" i="1"/>
  <c r="H98" i="1"/>
  <c r="H99" i="1"/>
  <c r="H100" i="1"/>
  <c r="H78" i="1"/>
  <c r="H79" i="1"/>
  <c r="H80" i="1" s="1"/>
  <c r="H81" i="1" s="1"/>
  <c r="H82" i="1" s="1"/>
  <c r="H83" i="1" s="1"/>
  <c r="H84" i="1" s="1"/>
  <c r="H85" i="1" s="1"/>
  <c r="H86" i="1" s="1"/>
  <c r="H87" i="1" s="1"/>
  <c r="H88" i="1" s="1"/>
  <c r="H66" i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54" i="1"/>
  <c r="L55" i="1"/>
  <c r="L56" i="1"/>
  <c r="L57" i="1"/>
  <c r="L58" i="1"/>
  <c r="L59" i="1" s="1"/>
  <c r="L60" i="1" s="1"/>
  <c r="L61" i="1" s="1"/>
  <c r="L62" i="1" s="1"/>
  <c r="L63" i="1" s="1"/>
  <c r="L64" i="1" s="1"/>
  <c r="H42" i="1"/>
  <c r="H43" i="1"/>
  <c r="H44" i="1" s="1"/>
  <c r="H45" i="1" s="1"/>
  <c r="H46" i="1" s="1"/>
  <c r="H47" i="1" s="1"/>
  <c r="H48" i="1" s="1"/>
  <c r="H49" i="1" s="1"/>
  <c r="H50" i="1" s="1"/>
  <c r="H51" i="1" s="1"/>
  <c r="H52" i="1" s="1"/>
  <c r="L43" i="1"/>
  <c r="L44" i="1"/>
  <c r="L45" i="1"/>
  <c r="L46" i="1"/>
  <c r="L47" i="1" s="1"/>
  <c r="L48" i="1" s="1"/>
  <c r="L49" i="1" s="1"/>
  <c r="L50" i="1" s="1"/>
  <c r="L51" i="1" s="1"/>
  <c r="L52" i="1" s="1"/>
  <c r="H30" i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L31" i="1"/>
  <c r="L32" i="1"/>
  <c r="L33" i="1"/>
  <c r="L34" i="1" s="1"/>
  <c r="L35" i="1" s="1"/>
  <c r="L36" i="1" s="1"/>
  <c r="L37" i="1" s="1"/>
  <c r="L38" i="1" s="1"/>
  <c r="L39" i="1" s="1"/>
  <c r="L40" i="1" s="1"/>
  <c r="H18" i="1"/>
  <c r="H19" i="1"/>
  <c r="H20" i="1" s="1"/>
  <c r="H21" i="1" s="1"/>
  <c r="H22" i="1" s="1"/>
  <c r="H23" i="1" s="1"/>
  <c r="H24" i="1" s="1"/>
  <c r="H25" i="1" s="1"/>
  <c r="H26" i="1" s="1"/>
  <c r="H27" i="1" s="1"/>
  <c r="H28" i="1" s="1"/>
  <c r="L19" i="1"/>
  <c r="L20" i="1"/>
  <c r="L21" i="1"/>
  <c r="L22" i="1"/>
  <c r="L23" i="1" s="1"/>
  <c r="L24" i="1" s="1"/>
  <c r="L25" i="1" s="1"/>
  <c r="L26" i="1" s="1"/>
  <c r="L27" i="1" s="1"/>
  <c r="L28" i="1" s="1"/>
  <c r="P103" i="1"/>
  <c r="P104" i="1"/>
  <c r="P105" i="1"/>
  <c r="P106" i="1"/>
  <c r="P107" i="1"/>
  <c r="P108" i="1"/>
  <c r="P109" i="1"/>
  <c r="P110" i="1"/>
  <c r="P111" i="1"/>
  <c r="P112" i="1"/>
  <c r="O103" i="1"/>
  <c r="O104" i="1"/>
  <c r="O105" i="1"/>
  <c r="O106" i="1"/>
  <c r="O107" i="1"/>
  <c r="O108" i="1"/>
  <c r="O109" i="1"/>
  <c r="O110" i="1"/>
  <c r="O111" i="1"/>
  <c r="O112" i="1"/>
  <c r="N103" i="1"/>
  <c r="N104" i="1"/>
  <c r="N105" i="1"/>
  <c r="N106" i="1"/>
  <c r="N107" i="1"/>
  <c r="N108" i="1"/>
  <c r="N109" i="1"/>
  <c r="N110" i="1"/>
  <c r="N111" i="1"/>
  <c r="N112" i="1"/>
  <c r="M103" i="1"/>
  <c r="M104" i="1"/>
  <c r="M105" i="1"/>
  <c r="M106" i="1"/>
  <c r="M107" i="1"/>
  <c r="M108" i="1"/>
  <c r="M109" i="1"/>
  <c r="M110" i="1"/>
  <c r="M111" i="1"/>
  <c r="M112" i="1"/>
  <c r="L103" i="1"/>
  <c r="L104" i="1"/>
  <c r="L105" i="1"/>
  <c r="L106" i="1"/>
  <c r="L107" i="1"/>
  <c r="L108" i="1"/>
  <c r="L109" i="1"/>
  <c r="L110" i="1"/>
  <c r="L111" i="1"/>
  <c r="L112" i="1"/>
  <c r="K103" i="1"/>
  <c r="K104" i="1"/>
  <c r="K105" i="1"/>
  <c r="K106" i="1"/>
  <c r="K107" i="1"/>
  <c r="K108" i="1"/>
  <c r="K109" i="1"/>
  <c r="K110" i="1"/>
  <c r="K111" i="1"/>
  <c r="K112" i="1"/>
  <c r="J103" i="1"/>
  <c r="J104" i="1"/>
  <c r="J105" i="1"/>
  <c r="J106" i="1"/>
  <c r="J107" i="1"/>
  <c r="J108" i="1"/>
  <c r="J109" i="1"/>
  <c r="J110" i="1"/>
  <c r="J111" i="1"/>
  <c r="J112" i="1"/>
  <c r="I103" i="1"/>
  <c r="I104" i="1"/>
  <c r="I105" i="1"/>
  <c r="I106" i="1"/>
  <c r="I107" i="1"/>
  <c r="I108" i="1"/>
  <c r="I109" i="1"/>
  <c r="I110" i="1"/>
  <c r="I111" i="1"/>
  <c r="I112" i="1"/>
  <c r="G103" i="1"/>
  <c r="G104" i="1"/>
  <c r="G105" i="1"/>
  <c r="G106" i="1"/>
  <c r="G107" i="1"/>
  <c r="G108" i="1"/>
  <c r="G109" i="1"/>
  <c r="G110" i="1"/>
  <c r="G111" i="1"/>
  <c r="G112" i="1"/>
  <c r="F103" i="1"/>
  <c r="F104" i="1"/>
  <c r="F105" i="1"/>
  <c r="F106" i="1"/>
  <c r="F107" i="1"/>
  <c r="F108" i="1"/>
  <c r="F109" i="1"/>
  <c r="F110" i="1"/>
  <c r="F111" i="1"/>
  <c r="F112" i="1"/>
  <c r="E103" i="1"/>
  <c r="E104" i="1"/>
  <c r="E105" i="1"/>
  <c r="E106" i="1"/>
  <c r="E107" i="1"/>
  <c r="E108" i="1"/>
  <c r="E109" i="1"/>
  <c r="E110" i="1"/>
  <c r="E111" i="1"/>
  <c r="E112" i="1"/>
  <c r="D103" i="1"/>
  <c r="D104" i="1"/>
  <c r="D105" i="1"/>
  <c r="D106" i="1"/>
  <c r="D107" i="1"/>
  <c r="D108" i="1"/>
  <c r="D109" i="1"/>
  <c r="D110" i="1"/>
  <c r="D111" i="1"/>
  <c r="D112" i="1"/>
  <c r="C103" i="1"/>
  <c r="C104" i="1"/>
  <c r="C105" i="1"/>
  <c r="C106" i="1"/>
  <c r="C107" i="1"/>
  <c r="C108" i="1"/>
  <c r="C109" i="1"/>
  <c r="C110" i="1"/>
  <c r="C111" i="1"/>
  <c r="C112" i="1"/>
  <c r="B103" i="1"/>
  <c r="B104" i="1"/>
  <c r="B105" i="1"/>
  <c r="B106" i="1"/>
  <c r="B107" i="1"/>
  <c r="B108" i="1"/>
  <c r="B109" i="1"/>
  <c r="B110" i="1"/>
  <c r="B111" i="1"/>
  <c r="B112" i="1"/>
  <c r="A103" i="1"/>
  <c r="A104" i="1"/>
  <c r="A105" i="1"/>
  <c r="A106" i="1"/>
  <c r="A107" i="1"/>
  <c r="A108" i="1"/>
  <c r="A109" i="1"/>
  <c r="A110" i="1"/>
  <c r="A111" i="1"/>
  <c r="A112" i="1"/>
  <c r="H103" i="1"/>
  <c r="H104" i="1"/>
  <c r="H105" i="1"/>
  <c r="H106" i="1"/>
  <c r="H107" i="1"/>
  <c r="H108" i="1"/>
  <c r="H109" i="1"/>
  <c r="H110" i="1"/>
  <c r="H111" i="1"/>
  <c r="H112" i="1"/>
  <c r="P91" i="1"/>
  <c r="P92" i="1"/>
  <c r="P93" i="1"/>
  <c r="P94" i="1"/>
  <c r="P95" i="1"/>
  <c r="P96" i="1"/>
  <c r="P97" i="1"/>
  <c r="P98" i="1"/>
  <c r="P99" i="1"/>
  <c r="P100" i="1"/>
  <c r="O91" i="1"/>
  <c r="O92" i="1"/>
  <c r="O93" i="1"/>
  <c r="O94" i="1"/>
  <c r="O95" i="1"/>
  <c r="O96" i="1"/>
  <c r="O97" i="1"/>
  <c r="O98" i="1"/>
  <c r="O99" i="1"/>
  <c r="O100" i="1"/>
  <c r="N91" i="1"/>
  <c r="N92" i="1"/>
  <c r="N93" i="1"/>
  <c r="N94" i="1"/>
  <c r="N95" i="1"/>
  <c r="N96" i="1"/>
  <c r="N97" i="1"/>
  <c r="N98" i="1"/>
  <c r="N99" i="1"/>
  <c r="N100" i="1"/>
  <c r="M91" i="1"/>
  <c r="M92" i="1"/>
  <c r="M93" i="1"/>
  <c r="M94" i="1"/>
  <c r="M95" i="1"/>
  <c r="M96" i="1"/>
  <c r="M97" i="1"/>
  <c r="M98" i="1"/>
  <c r="M99" i="1"/>
  <c r="M100" i="1"/>
  <c r="L91" i="1"/>
  <c r="L92" i="1"/>
  <c r="L93" i="1"/>
  <c r="L94" i="1"/>
  <c r="L95" i="1"/>
  <c r="L96" i="1"/>
  <c r="L97" i="1"/>
  <c r="L98" i="1"/>
  <c r="L99" i="1"/>
  <c r="L100" i="1"/>
  <c r="K91" i="1"/>
  <c r="K92" i="1"/>
  <c r="K93" i="1"/>
  <c r="K94" i="1"/>
  <c r="K95" i="1"/>
  <c r="K96" i="1"/>
  <c r="K97" i="1"/>
  <c r="K98" i="1"/>
  <c r="K99" i="1"/>
  <c r="K100" i="1"/>
  <c r="J91" i="1"/>
  <c r="J92" i="1"/>
  <c r="J93" i="1"/>
  <c r="J94" i="1"/>
  <c r="J95" i="1"/>
  <c r="J96" i="1"/>
  <c r="J97" i="1"/>
  <c r="J98" i="1"/>
  <c r="J99" i="1"/>
  <c r="J100" i="1"/>
  <c r="I91" i="1"/>
  <c r="I92" i="1"/>
  <c r="I93" i="1"/>
  <c r="I94" i="1"/>
  <c r="I95" i="1"/>
  <c r="I96" i="1"/>
  <c r="I97" i="1"/>
  <c r="I98" i="1"/>
  <c r="I99" i="1"/>
  <c r="I100" i="1"/>
  <c r="G91" i="1"/>
  <c r="G92" i="1"/>
  <c r="G93" i="1"/>
  <c r="G94" i="1"/>
  <c r="G95" i="1"/>
  <c r="G96" i="1"/>
  <c r="G97" i="1"/>
  <c r="G98" i="1"/>
  <c r="G99" i="1"/>
  <c r="G100" i="1"/>
  <c r="F91" i="1"/>
  <c r="F92" i="1"/>
  <c r="F93" i="1"/>
  <c r="F94" i="1"/>
  <c r="F95" i="1"/>
  <c r="F96" i="1"/>
  <c r="F97" i="1"/>
  <c r="F98" i="1"/>
  <c r="F99" i="1"/>
  <c r="F100" i="1"/>
  <c r="E91" i="1"/>
  <c r="E92" i="1"/>
  <c r="E93" i="1"/>
  <c r="E94" i="1"/>
  <c r="E95" i="1"/>
  <c r="E96" i="1"/>
  <c r="E97" i="1"/>
  <c r="E98" i="1"/>
  <c r="E99" i="1"/>
  <c r="E100" i="1"/>
  <c r="D91" i="1"/>
  <c r="D92" i="1"/>
  <c r="D93" i="1"/>
  <c r="D94" i="1"/>
  <c r="D95" i="1"/>
  <c r="D96" i="1"/>
  <c r="D97" i="1"/>
  <c r="D98" i="1"/>
  <c r="D99" i="1"/>
  <c r="D100" i="1"/>
  <c r="C91" i="1"/>
  <c r="C92" i="1"/>
  <c r="C93" i="1"/>
  <c r="C94" i="1"/>
  <c r="C95" i="1"/>
  <c r="C96" i="1"/>
  <c r="C97" i="1"/>
  <c r="C98" i="1"/>
  <c r="C99" i="1"/>
  <c r="C100" i="1"/>
  <c r="B91" i="1"/>
  <c r="B92" i="1"/>
  <c r="B93" i="1"/>
  <c r="B94" i="1"/>
  <c r="B95" i="1"/>
  <c r="B96" i="1"/>
  <c r="B97" i="1"/>
  <c r="B98" i="1"/>
  <c r="B99" i="1"/>
  <c r="B100" i="1"/>
  <c r="A91" i="1"/>
  <c r="A92" i="1"/>
  <c r="A93" i="1"/>
  <c r="A94" i="1"/>
  <c r="A95" i="1"/>
  <c r="A96" i="1"/>
  <c r="A97" i="1"/>
  <c r="A98" i="1"/>
  <c r="A99" i="1"/>
  <c r="A100" i="1"/>
  <c r="P79" i="1"/>
  <c r="P80" i="1"/>
  <c r="P81" i="1"/>
  <c r="P82" i="1"/>
  <c r="P83" i="1"/>
  <c r="P84" i="1"/>
  <c r="P85" i="1"/>
  <c r="P86" i="1"/>
  <c r="P87" i="1"/>
  <c r="P88" i="1"/>
  <c r="O79" i="1"/>
  <c r="O80" i="1"/>
  <c r="O81" i="1"/>
  <c r="O82" i="1"/>
  <c r="O83" i="1"/>
  <c r="O84" i="1"/>
  <c r="O85" i="1"/>
  <c r="O86" i="1"/>
  <c r="O87" i="1"/>
  <c r="O88" i="1"/>
  <c r="N79" i="1"/>
  <c r="N80" i="1"/>
  <c r="N81" i="1"/>
  <c r="N82" i="1"/>
  <c r="N83" i="1"/>
  <c r="N84" i="1"/>
  <c r="N85" i="1"/>
  <c r="N86" i="1"/>
  <c r="N87" i="1"/>
  <c r="N88" i="1"/>
  <c r="M79" i="1"/>
  <c r="M80" i="1"/>
  <c r="M81" i="1"/>
  <c r="M82" i="1"/>
  <c r="M83" i="1"/>
  <c r="M84" i="1"/>
  <c r="M85" i="1"/>
  <c r="M86" i="1"/>
  <c r="M87" i="1"/>
  <c r="M88" i="1"/>
  <c r="L79" i="1"/>
  <c r="L80" i="1" s="1"/>
  <c r="L81" i="1" s="1"/>
  <c r="L82" i="1" s="1"/>
  <c r="L83" i="1" s="1"/>
  <c r="L84" i="1" s="1"/>
  <c r="L85" i="1" s="1"/>
  <c r="L86" i="1" s="1"/>
  <c r="L87" i="1" s="1"/>
  <c r="L88" i="1" s="1"/>
  <c r="K79" i="1"/>
  <c r="K80" i="1"/>
  <c r="K81" i="1" s="1"/>
  <c r="K82" i="1" s="1"/>
  <c r="K83" i="1" s="1"/>
  <c r="K84" i="1" s="1"/>
  <c r="K85" i="1" s="1"/>
  <c r="K86" i="1" s="1"/>
  <c r="K87" i="1" s="1"/>
  <c r="K88" i="1" s="1"/>
  <c r="J79" i="1"/>
  <c r="J80" i="1"/>
  <c r="J81" i="1"/>
  <c r="J82" i="1"/>
  <c r="J83" i="1"/>
  <c r="J84" i="1"/>
  <c r="J85" i="1"/>
  <c r="J86" i="1"/>
  <c r="J87" i="1"/>
  <c r="J88" i="1"/>
  <c r="I79" i="1"/>
  <c r="I80" i="1"/>
  <c r="I81" i="1" s="1"/>
  <c r="I82" i="1" s="1"/>
  <c r="I83" i="1" s="1"/>
  <c r="I84" i="1" s="1"/>
  <c r="I85" i="1" s="1"/>
  <c r="I86" i="1" s="1"/>
  <c r="I87" i="1" s="1"/>
  <c r="I88" i="1" s="1"/>
  <c r="G79" i="1"/>
  <c r="G80" i="1"/>
  <c r="G81" i="1"/>
  <c r="G82" i="1" s="1"/>
  <c r="G83" i="1" s="1"/>
  <c r="G84" i="1" s="1"/>
  <c r="G85" i="1" s="1"/>
  <c r="G86" i="1" s="1"/>
  <c r="G87" i="1" s="1"/>
  <c r="G88" i="1" s="1"/>
  <c r="F79" i="1"/>
  <c r="F80" i="1"/>
  <c r="F81" i="1"/>
  <c r="F82" i="1"/>
  <c r="F83" i="1" s="1"/>
  <c r="F84" i="1" s="1"/>
  <c r="F85" i="1" s="1"/>
  <c r="F86" i="1" s="1"/>
  <c r="F87" i="1" s="1"/>
  <c r="F88" i="1" s="1"/>
  <c r="E79" i="1"/>
  <c r="E80" i="1"/>
  <c r="E81" i="1"/>
  <c r="E82" i="1"/>
  <c r="E83" i="1"/>
  <c r="E84" i="1"/>
  <c r="E85" i="1"/>
  <c r="E86" i="1"/>
  <c r="E87" i="1"/>
  <c r="E88" i="1"/>
  <c r="D79" i="1"/>
  <c r="D80" i="1"/>
  <c r="D81" i="1" s="1"/>
  <c r="D82" i="1" s="1"/>
  <c r="D83" i="1" s="1"/>
  <c r="D84" i="1" s="1"/>
  <c r="D85" i="1" s="1"/>
  <c r="D86" i="1" s="1"/>
  <c r="D87" i="1" s="1"/>
  <c r="D88" i="1" s="1"/>
  <c r="C79" i="1"/>
  <c r="C80" i="1"/>
  <c r="C81" i="1" s="1"/>
  <c r="C82" i="1" s="1"/>
  <c r="C83" i="1" s="1"/>
  <c r="C84" i="1" s="1"/>
  <c r="C85" i="1" s="1"/>
  <c r="C86" i="1" s="1"/>
  <c r="C87" i="1" s="1"/>
  <c r="C88" i="1" s="1"/>
  <c r="B79" i="1"/>
  <c r="B80" i="1" s="1"/>
  <c r="B81" i="1" s="1"/>
  <c r="B82" i="1" s="1"/>
  <c r="B83" i="1" s="1"/>
  <c r="B84" i="1" s="1"/>
  <c r="B85" i="1" s="1"/>
  <c r="B86" i="1" s="1"/>
  <c r="B87" i="1" s="1"/>
  <c r="B88" i="1" s="1"/>
  <c r="A79" i="1"/>
  <c r="A80" i="1"/>
  <c r="A81" i="1"/>
  <c r="A82" i="1"/>
  <c r="A83" i="1" s="1"/>
  <c r="A84" i="1" s="1"/>
  <c r="A85" i="1" s="1"/>
  <c r="A86" i="1" s="1"/>
  <c r="A87" i="1" s="1"/>
  <c r="A88" i="1" s="1"/>
  <c r="P67" i="1"/>
  <c r="P68" i="1"/>
  <c r="P69" i="1"/>
  <c r="P70" i="1"/>
  <c r="P71" i="1"/>
  <c r="P72" i="1"/>
  <c r="P73" i="1"/>
  <c r="P74" i="1"/>
  <c r="P75" i="1"/>
  <c r="P76" i="1"/>
  <c r="O67" i="1"/>
  <c r="O68" i="1"/>
  <c r="O69" i="1"/>
  <c r="O70" i="1"/>
  <c r="O71" i="1"/>
  <c r="O72" i="1"/>
  <c r="O73" i="1"/>
  <c r="O74" i="1"/>
  <c r="O75" i="1"/>
  <c r="O76" i="1"/>
  <c r="N67" i="1"/>
  <c r="N68" i="1"/>
  <c r="N69" i="1"/>
  <c r="N70" i="1"/>
  <c r="N71" i="1"/>
  <c r="N72" i="1"/>
  <c r="N73" i="1"/>
  <c r="N74" i="1"/>
  <c r="N75" i="1"/>
  <c r="N76" i="1"/>
  <c r="M67" i="1"/>
  <c r="M68" i="1"/>
  <c r="M69" i="1"/>
  <c r="M70" i="1"/>
  <c r="M71" i="1"/>
  <c r="M72" i="1"/>
  <c r="M73" i="1"/>
  <c r="M74" i="1"/>
  <c r="M75" i="1"/>
  <c r="M76" i="1"/>
  <c r="L67" i="1"/>
  <c r="L68" i="1"/>
  <c r="L69" i="1" s="1"/>
  <c r="L70" i="1" s="1"/>
  <c r="L71" i="1" s="1"/>
  <c r="L72" i="1" s="1"/>
  <c r="L73" i="1" s="1"/>
  <c r="L74" i="1" s="1"/>
  <c r="L75" i="1" s="1"/>
  <c r="L76" i="1" s="1"/>
  <c r="K67" i="1"/>
  <c r="K68" i="1"/>
  <c r="K69" i="1"/>
  <c r="K70" i="1" s="1"/>
  <c r="K71" i="1" s="1"/>
  <c r="K72" i="1" s="1"/>
  <c r="K73" i="1" s="1"/>
  <c r="K74" i="1" s="1"/>
  <c r="K75" i="1" s="1"/>
  <c r="K76" i="1" s="1"/>
  <c r="J67" i="1"/>
  <c r="J68" i="1"/>
  <c r="J69" i="1"/>
  <c r="J70" i="1"/>
  <c r="J71" i="1"/>
  <c r="J72" i="1"/>
  <c r="J73" i="1"/>
  <c r="J74" i="1"/>
  <c r="J75" i="1"/>
  <c r="J76" i="1"/>
  <c r="I67" i="1"/>
  <c r="I68" i="1" s="1"/>
  <c r="I69" i="1" s="1"/>
  <c r="I70" i="1" s="1"/>
  <c r="I71" i="1" s="1"/>
  <c r="I72" i="1" s="1"/>
  <c r="I73" i="1" s="1"/>
  <c r="I74" i="1" s="1"/>
  <c r="I75" i="1" s="1"/>
  <c r="I76" i="1" s="1"/>
  <c r="G67" i="1"/>
  <c r="G68" i="1"/>
  <c r="G69" i="1"/>
  <c r="G70" i="1"/>
  <c r="G71" i="1" s="1"/>
  <c r="G72" i="1" s="1"/>
  <c r="G73" i="1" s="1"/>
  <c r="G74" i="1" s="1"/>
  <c r="G75" i="1" s="1"/>
  <c r="G76" i="1" s="1"/>
  <c r="F67" i="1"/>
  <c r="F68" i="1"/>
  <c r="F69" i="1" s="1"/>
  <c r="F70" i="1" s="1"/>
  <c r="F71" i="1" s="1"/>
  <c r="F72" i="1" s="1"/>
  <c r="F73" i="1" s="1"/>
  <c r="F74" i="1" s="1"/>
  <c r="F75" i="1" s="1"/>
  <c r="F76" i="1" s="1"/>
  <c r="E67" i="1"/>
  <c r="E68" i="1"/>
  <c r="E69" i="1"/>
  <c r="E70" i="1"/>
  <c r="E71" i="1"/>
  <c r="E72" i="1"/>
  <c r="E73" i="1"/>
  <c r="E74" i="1"/>
  <c r="E75" i="1"/>
  <c r="E76" i="1"/>
  <c r="D67" i="1"/>
  <c r="D68" i="1"/>
  <c r="D69" i="1" s="1"/>
  <c r="D70" i="1" s="1"/>
  <c r="D71" i="1" s="1"/>
  <c r="D72" i="1" s="1"/>
  <c r="D73" i="1" s="1"/>
  <c r="D74" i="1" s="1"/>
  <c r="D75" i="1" s="1"/>
  <c r="D76" i="1" s="1"/>
  <c r="C67" i="1"/>
  <c r="C68" i="1" s="1"/>
  <c r="C69" i="1" s="1"/>
  <c r="C70" i="1" s="1"/>
  <c r="C71" i="1" s="1"/>
  <c r="C72" i="1" s="1"/>
  <c r="C73" i="1" s="1"/>
  <c r="C74" i="1" s="1"/>
  <c r="C75" i="1" s="1"/>
  <c r="C76" i="1" s="1"/>
  <c r="B67" i="1"/>
  <c r="B68" i="1"/>
  <c r="B69" i="1" s="1"/>
  <c r="B70" i="1" s="1"/>
  <c r="B71" i="1" s="1"/>
  <c r="B72" i="1" s="1"/>
  <c r="B73" i="1" s="1"/>
  <c r="B74" i="1" s="1"/>
  <c r="B75" i="1" s="1"/>
  <c r="B76" i="1" s="1"/>
  <c r="A67" i="1"/>
  <c r="A68" i="1" s="1"/>
  <c r="A69" i="1" s="1"/>
  <c r="A70" i="1" s="1"/>
  <c r="A71" i="1" s="1"/>
  <c r="A72" i="1" s="1"/>
  <c r="A73" i="1" s="1"/>
  <c r="A74" i="1" s="1"/>
  <c r="A75" i="1" s="1"/>
  <c r="A76" i="1" s="1"/>
  <c r="P55" i="1"/>
  <c r="P56" i="1"/>
  <c r="P57" i="1"/>
  <c r="P58" i="1"/>
  <c r="P59" i="1"/>
  <c r="P60" i="1"/>
  <c r="P61" i="1"/>
  <c r="P62" i="1"/>
  <c r="P63" i="1"/>
  <c r="P64" i="1"/>
  <c r="O55" i="1"/>
  <c r="O56" i="1"/>
  <c r="O57" i="1"/>
  <c r="O58" i="1"/>
  <c r="O59" i="1"/>
  <c r="O60" i="1"/>
  <c r="O61" i="1"/>
  <c r="O62" i="1"/>
  <c r="O63" i="1"/>
  <c r="O64" i="1"/>
  <c r="N55" i="1"/>
  <c r="N56" i="1"/>
  <c r="N57" i="1"/>
  <c r="N58" i="1"/>
  <c r="N59" i="1"/>
  <c r="N60" i="1"/>
  <c r="N61" i="1"/>
  <c r="N62" i="1"/>
  <c r="N63" i="1"/>
  <c r="N64" i="1"/>
  <c r="M55" i="1"/>
  <c r="M56" i="1"/>
  <c r="M57" i="1"/>
  <c r="M58" i="1"/>
  <c r="M59" i="1"/>
  <c r="M60" i="1"/>
  <c r="M61" i="1"/>
  <c r="M62" i="1"/>
  <c r="M63" i="1"/>
  <c r="M64" i="1"/>
  <c r="K55" i="1"/>
  <c r="K56" i="1"/>
  <c r="K57" i="1" s="1"/>
  <c r="K58" i="1" s="1"/>
  <c r="K59" i="1" s="1"/>
  <c r="K60" i="1" s="1"/>
  <c r="K61" i="1" s="1"/>
  <c r="K62" i="1" s="1"/>
  <c r="K63" i="1" s="1"/>
  <c r="K64" i="1" s="1"/>
  <c r="J55" i="1"/>
  <c r="J56" i="1"/>
  <c r="J57" i="1"/>
  <c r="J58" i="1"/>
  <c r="J59" i="1"/>
  <c r="J60" i="1"/>
  <c r="J61" i="1"/>
  <c r="J62" i="1"/>
  <c r="J63" i="1"/>
  <c r="J64" i="1"/>
  <c r="G55" i="1"/>
  <c r="G56" i="1"/>
  <c r="G57" i="1" s="1"/>
  <c r="G58" i="1" s="1"/>
  <c r="G59" i="1" s="1"/>
  <c r="G60" i="1" s="1"/>
  <c r="G61" i="1" s="1"/>
  <c r="G62" i="1" s="1"/>
  <c r="G63" i="1" s="1"/>
  <c r="G64" i="1" s="1"/>
  <c r="F55" i="1"/>
  <c r="F56" i="1"/>
  <c r="F57" i="1" s="1"/>
  <c r="F58" i="1" s="1"/>
  <c r="F59" i="1" s="1"/>
  <c r="F60" i="1" s="1"/>
  <c r="F61" i="1" s="1"/>
  <c r="F62" i="1" s="1"/>
  <c r="F63" i="1" s="1"/>
  <c r="F64" i="1" s="1"/>
  <c r="E55" i="1"/>
  <c r="E56" i="1"/>
  <c r="E57" i="1"/>
  <c r="E58" i="1"/>
  <c r="E59" i="1"/>
  <c r="E60" i="1"/>
  <c r="E61" i="1"/>
  <c r="E62" i="1"/>
  <c r="E63" i="1"/>
  <c r="E64" i="1"/>
  <c r="D55" i="1"/>
  <c r="D56" i="1"/>
  <c r="D57" i="1"/>
  <c r="D58" i="1" s="1"/>
  <c r="D59" i="1" s="1"/>
  <c r="D60" i="1" s="1"/>
  <c r="D61" i="1" s="1"/>
  <c r="D62" i="1" s="1"/>
  <c r="D63" i="1" s="1"/>
  <c r="D64" i="1" s="1"/>
  <c r="C55" i="1"/>
  <c r="C56" i="1"/>
  <c r="C57" i="1"/>
  <c r="C58" i="1"/>
  <c r="C59" i="1"/>
  <c r="C60" i="1"/>
  <c r="C61" i="1"/>
  <c r="C62" i="1"/>
  <c r="C63" i="1"/>
  <c r="C64" i="1"/>
  <c r="B55" i="1"/>
  <c r="B56" i="1"/>
  <c r="B57" i="1" s="1"/>
  <c r="B58" i="1" s="1"/>
  <c r="B59" i="1" s="1"/>
  <c r="B60" i="1" s="1"/>
  <c r="B61" i="1" s="1"/>
  <c r="B62" i="1" s="1"/>
  <c r="B63" i="1" s="1"/>
  <c r="B64" i="1" s="1"/>
  <c r="P43" i="1"/>
  <c r="P44" i="1"/>
  <c r="P45" i="1"/>
  <c r="P46" i="1"/>
  <c r="P47" i="1"/>
  <c r="P48" i="1"/>
  <c r="P49" i="1"/>
  <c r="P50" i="1"/>
  <c r="P51" i="1"/>
  <c r="P52" i="1"/>
  <c r="O43" i="1"/>
  <c r="O44" i="1"/>
  <c r="O45" i="1"/>
  <c r="O46" i="1"/>
  <c r="O47" i="1"/>
  <c r="O48" i="1"/>
  <c r="O49" i="1"/>
  <c r="O50" i="1"/>
  <c r="O51" i="1"/>
  <c r="O52" i="1"/>
  <c r="N43" i="1"/>
  <c r="N44" i="1"/>
  <c r="N45" i="1"/>
  <c r="N46" i="1"/>
  <c r="N47" i="1"/>
  <c r="N48" i="1"/>
  <c r="N49" i="1"/>
  <c r="N50" i="1"/>
  <c r="N51" i="1"/>
  <c r="N52" i="1"/>
  <c r="M43" i="1"/>
  <c r="M44" i="1"/>
  <c r="M45" i="1"/>
  <c r="M46" i="1"/>
  <c r="M47" i="1"/>
  <c r="M48" i="1"/>
  <c r="M49" i="1"/>
  <c r="M50" i="1"/>
  <c r="M51" i="1"/>
  <c r="M52" i="1"/>
  <c r="K43" i="1"/>
  <c r="K44" i="1" s="1"/>
  <c r="K45" i="1" s="1"/>
  <c r="K46" i="1" s="1"/>
  <c r="K47" i="1" s="1"/>
  <c r="K48" i="1" s="1"/>
  <c r="K49" i="1" s="1"/>
  <c r="K50" i="1" s="1"/>
  <c r="K51" i="1" s="1"/>
  <c r="K52" i="1" s="1"/>
  <c r="J43" i="1"/>
  <c r="J44" i="1"/>
  <c r="J45" i="1"/>
  <c r="J46" i="1"/>
  <c r="J47" i="1"/>
  <c r="J48" i="1"/>
  <c r="J49" i="1"/>
  <c r="J50" i="1"/>
  <c r="J51" i="1"/>
  <c r="J52" i="1"/>
  <c r="G43" i="1"/>
  <c r="G44" i="1" s="1"/>
  <c r="G45" i="1" s="1"/>
  <c r="G46" i="1" s="1"/>
  <c r="G47" i="1" s="1"/>
  <c r="G48" i="1" s="1"/>
  <c r="G49" i="1" s="1"/>
  <c r="G50" i="1" s="1"/>
  <c r="G51" i="1" s="1"/>
  <c r="G52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E43" i="1"/>
  <c r="E44" i="1"/>
  <c r="E45" i="1"/>
  <c r="E46" i="1"/>
  <c r="E47" i="1"/>
  <c r="E48" i="1"/>
  <c r="E49" i="1"/>
  <c r="E50" i="1"/>
  <c r="E51" i="1"/>
  <c r="E52" i="1"/>
  <c r="D43" i="1"/>
  <c r="D44" i="1"/>
  <c r="D45" i="1"/>
  <c r="D46" i="1" s="1"/>
  <c r="D47" i="1" s="1"/>
  <c r="D48" i="1" s="1"/>
  <c r="D49" i="1" s="1"/>
  <c r="D50" i="1" s="1"/>
  <c r="D51" i="1" s="1"/>
  <c r="D52" i="1" s="1"/>
  <c r="C43" i="1"/>
  <c r="C44" i="1"/>
  <c r="C45" i="1"/>
  <c r="C46" i="1"/>
  <c r="C47" i="1"/>
  <c r="C48" i="1"/>
  <c r="C49" i="1"/>
  <c r="C50" i="1"/>
  <c r="C51" i="1"/>
  <c r="C52" i="1"/>
  <c r="B43" i="1"/>
  <c r="B44" i="1"/>
  <c r="B45" i="1"/>
  <c r="B46" i="1"/>
  <c r="B47" i="1" s="1"/>
  <c r="B48" i="1" s="1"/>
  <c r="B49" i="1" s="1"/>
  <c r="B50" i="1" s="1"/>
  <c r="B51" i="1" s="1"/>
  <c r="B52" i="1" s="1"/>
  <c r="P31" i="1"/>
  <c r="P32" i="1"/>
  <c r="P33" i="1"/>
  <c r="P34" i="1"/>
  <c r="P35" i="1"/>
  <c r="P36" i="1"/>
  <c r="P37" i="1"/>
  <c r="P38" i="1"/>
  <c r="P39" i="1"/>
  <c r="P40" i="1"/>
  <c r="O31" i="1"/>
  <c r="O32" i="1"/>
  <c r="O33" i="1"/>
  <c r="O34" i="1"/>
  <c r="O35" i="1"/>
  <c r="O36" i="1"/>
  <c r="O37" i="1"/>
  <c r="O38" i="1"/>
  <c r="O39" i="1"/>
  <c r="O40" i="1"/>
  <c r="N31" i="1"/>
  <c r="N32" i="1"/>
  <c r="N33" i="1"/>
  <c r="N34" i="1"/>
  <c r="N35" i="1"/>
  <c r="N36" i="1"/>
  <c r="N37" i="1"/>
  <c r="N38" i="1"/>
  <c r="N39" i="1"/>
  <c r="N40" i="1"/>
  <c r="M31" i="1"/>
  <c r="M32" i="1"/>
  <c r="M33" i="1"/>
  <c r="M34" i="1"/>
  <c r="M35" i="1"/>
  <c r="M36" i="1"/>
  <c r="M37" i="1"/>
  <c r="M38" i="1"/>
  <c r="M39" i="1"/>
  <c r="M40" i="1"/>
  <c r="K31" i="1"/>
  <c r="K32" i="1" s="1"/>
  <c r="K33" i="1" s="1"/>
  <c r="K34" i="1" s="1"/>
  <c r="K35" i="1" s="1"/>
  <c r="K36" i="1" s="1"/>
  <c r="K37" i="1" s="1"/>
  <c r="K38" i="1" s="1"/>
  <c r="K39" i="1" s="1"/>
  <c r="K40" i="1" s="1"/>
  <c r="J31" i="1"/>
  <c r="J32" i="1"/>
  <c r="J33" i="1"/>
  <c r="J34" i="1"/>
  <c r="J35" i="1"/>
  <c r="J36" i="1"/>
  <c r="J37" i="1"/>
  <c r="J38" i="1"/>
  <c r="J39" i="1"/>
  <c r="J40" i="1"/>
  <c r="G31" i="1"/>
  <c r="G32" i="1" s="1"/>
  <c r="G33" i="1" s="1"/>
  <c r="G34" i="1" s="1"/>
  <c r="G35" i="1" s="1"/>
  <c r="G36" i="1" s="1"/>
  <c r="G37" i="1" s="1"/>
  <c r="G38" i="1" s="1"/>
  <c r="G39" i="1" s="1"/>
  <c r="G40" i="1" s="1"/>
  <c r="F31" i="1"/>
  <c r="F32" i="1"/>
  <c r="F33" i="1"/>
  <c r="F34" i="1"/>
  <c r="F35" i="1" s="1"/>
  <c r="F36" i="1" s="1"/>
  <c r="F37" i="1" s="1"/>
  <c r="F38" i="1" s="1"/>
  <c r="F39" i="1" s="1"/>
  <c r="F40" i="1" s="1"/>
  <c r="E31" i="1"/>
  <c r="E32" i="1"/>
  <c r="E33" i="1"/>
  <c r="E34" i="1"/>
  <c r="E35" i="1"/>
  <c r="E36" i="1"/>
  <c r="E37" i="1"/>
  <c r="E38" i="1"/>
  <c r="E39" i="1"/>
  <c r="E40" i="1"/>
  <c r="D31" i="1"/>
  <c r="D32" i="1"/>
  <c r="D33" i="1"/>
  <c r="D34" i="1" s="1"/>
  <c r="D35" i="1" s="1"/>
  <c r="D36" i="1" s="1"/>
  <c r="D37" i="1" s="1"/>
  <c r="D38" i="1" s="1"/>
  <c r="D39" i="1" s="1"/>
  <c r="D40" i="1" s="1"/>
  <c r="C31" i="1"/>
  <c r="C32" i="1"/>
  <c r="C33" i="1"/>
  <c r="C34" i="1"/>
  <c r="C35" i="1"/>
  <c r="C36" i="1"/>
  <c r="C37" i="1"/>
  <c r="C38" i="1"/>
  <c r="C39" i="1"/>
  <c r="C40" i="1"/>
  <c r="B31" i="1"/>
  <c r="B32" i="1"/>
  <c r="B33" i="1" s="1"/>
  <c r="B34" i="1" s="1"/>
  <c r="B35" i="1" s="1"/>
  <c r="B36" i="1" s="1"/>
  <c r="B37" i="1" s="1"/>
  <c r="B38" i="1" s="1"/>
  <c r="B39" i="1" s="1"/>
  <c r="B40" i="1" s="1"/>
  <c r="P19" i="1"/>
  <c r="P20" i="1"/>
  <c r="P21" i="1"/>
  <c r="P22" i="1"/>
  <c r="P23" i="1"/>
  <c r="P24" i="1"/>
  <c r="P25" i="1"/>
  <c r="P26" i="1"/>
  <c r="P27" i="1"/>
  <c r="P28" i="1"/>
  <c r="O19" i="1"/>
  <c r="O20" i="1"/>
  <c r="O21" i="1"/>
  <c r="O22" i="1"/>
  <c r="O23" i="1"/>
  <c r="O24" i="1"/>
  <c r="O25" i="1"/>
  <c r="O26" i="1"/>
  <c r="O27" i="1"/>
  <c r="O28" i="1"/>
  <c r="N19" i="1"/>
  <c r="N20" i="1"/>
  <c r="N21" i="1"/>
  <c r="N22" i="1"/>
  <c r="N23" i="1"/>
  <c r="N24" i="1"/>
  <c r="N25" i="1"/>
  <c r="N26" i="1"/>
  <c r="N27" i="1"/>
  <c r="N28" i="1"/>
  <c r="M19" i="1"/>
  <c r="M20" i="1"/>
  <c r="M21" i="1"/>
  <c r="M22" i="1"/>
  <c r="M23" i="1"/>
  <c r="M24" i="1"/>
  <c r="M25" i="1"/>
  <c r="M26" i="1"/>
  <c r="M27" i="1"/>
  <c r="M28" i="1"/>
  <c r="K19" i="1"/>
  <c r="K20" i="1"/>
  <c r="K21" i="1"/>
  <c r="K22" i="1"/>
  <c r="K23" i="1" s="1"/>
  <c r="K24" i="1" s="1"/>
  <c r="K25" i="1" s="1"/>
  <c r="K26" i="1" s="1"/>
  <c r="K27" i="1" s="1"/>
  <c r="K28" i="1" s="1"/>
  <c r="J19" i="1"/>
  <c r="J20" i="1"/>
  <c r="J21" i="1"/>
  <c r="J22" i="1"/>
  <c r="J23" i="1"/>
  <c r="J24" i="1"/>
  <c r="J25" i="1"/>
  <c r="J26" i="1"/>
  <c r="J27" i="1"/>
  <c r="J28" i="1"/>
  <c r="I19" i="1"/>
  <c r="I20" i="1"/>
  <c r="I21" i="1"/>
  <c r="I22" i="1"/>
  <c r="I23" i="1"/>
  <c r="I24" i="1"/>
  <c r="I25" i="1"/>
  <c r="I26" i="1"/>
  <c r="I27" i="1"/>
  <c r="I28" i="1"/>
  <c r="G19" i="1"/>
  <c r="G20" i="1" s="1"/>
  <c r="G21" i="1" s="1"/>
  <c r="G22" i="1" s="1"/>
  <c r="G23" i="1" s="1"/>
  <c r="G24" i="1" s="1"/>
  <c r="G25" i="1" s="1"/>
  <c r="G26" i="1" s="1"/>
  <c r="G27" i="1" s="1"/>
  <c r="G28" i="1" s="1"/>
  <c r="F19" i="1"/>
  <c r="F20" i="1" s="1"/>
  <c r="F21" i="1" s="1"/>
  <c r="F22" i="1" s="1"/>
  <c r="F23" i="1" s="1"/>
  <c r="F24" i="1" s="1"/>
  <c r="F25" i="1" s="1"/>
  <c r="F26" i="1" s="1"/>
  <c r="F27" i="1" s="1"/>
  <c r="F28" i="1" s="1"/>
  <c r="E19" i="1"/>
  <c r="E20" i="1" s="1"/>
  <c r="E21" i="1" s="1"/>
  <c r="E22" i="1" s="1"/>
  <c r="E23" i="1" s="1"/>
  <c r="E24" i="1" s="1"/>
  <c r="E25" i="1" s="1"/>
  <c r="E26" i="1" s="1"/>
  <c r="E27" i="1" s="1"/>
  <c r="E28" i="1" s="1"/>
  <c r="D19" i="1"/>
  <c r="D20" i="1" s="1"/>
  <c r="D21" i="1" s="1"/>
  <c r="D22" i="1" s="1"/>
  <c r="D23" i="1" s="1"/>
  <c r="D24" i="1" s="1"/>
  <c r="D25" i="1" s="1"/>
  <c r="D26" i="1" s="1"/>
  <c r="D27" i="1" s="1"/>
  <c r="D28" i="1" s="1"/>
  <c r="C19" i="1"/>
  <c r="C20" i="1"/>
  <c r="C21" i="1"/>
  <c r="C22" i="1"/>
  <c r="C23" i="1"/>
  <c r="C24" i="1"/>
  <c r="C25" i="1"/>
  <c r="C26" i="1"/>
  <c r="C27" i="1"/>
  <c r="C28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A19" i="1"/>
  <c r="A20" i="1"/>
  <c r="A21" i="1" s="1"/>
  <c r="A22" i="1" s="1"/>
  <c r="A23" i="1" s="1"/>
  <c r="A24" i="1" s="1"/>
  <c r="A25" i="1" s="1"/>
  <c r="A26" i="1" s="1"/>
  <c r="A27" i="1" s="1"/>
  <c r="A28" i="1" s="1"/>
  <c r="B13" i="1"/>
  <c r="M7" i="2"/>
  <c r="M14" i="2"/>
  <c r="M13" i="2"/>
  <c r="M6" i="2"/>
  <c r="M5" i="2"/>
  <c r="I31" i="1"/>
  <c r="I32" i="1"/>
  <c r="I33" i="1" s="1"/>
  <c r="I34" i="1" s="1"/>
  <c r="I35" i="1" s="1"/>
  <c r="I36" i="1" s="1"/>
  <c r="I37" i="1" s="1"/>
  <c r="I38" i="1" s="1"/>
  <c r="I39" i="1" s="1"/>
  <c r="I40" i="1" s="1"/>
  <c r="H55" i="1"/>
  <c r="H56" i="1" s="1"/>
  <c r="H57" i="1" s="1"/>
  <c r="H58" i="1" s="1"/>
  <c r="H59" i="1" s="1"/>
  <c r="H60" i="1" s="1"/>
  <c r="H61" i="1" s="1"/>
  <c r="H62" i="1" s="1"/>
  <c r="H63" i="1" s="1"/>
  <c r="H64" i="1" s="1"/>
  <c r="G8" i="2"/>
  <c r="M29" i="2"/>
  <c r="M22" i="2"/>
  <c r="G24" i="2"/>
  <c r="G20" i="2"/>
  <c r="M15" i="2"/>
  <c r="M11" i="2"/>
  <c r="G9" i="2"/>
  <c r="G6" i="2"/>
  <c r="G14" i="2"/>
  <c r="G12" i="2"/>
  <c r="G10" i="2"/>
  <c r="G11" i="2"/>
  <c r="G16" i="2"/>
  <c r="M23" i="2"/>
  <c r="M20" i="2"/>
  <c r="G28" i="2"/>
  <c r="J16" i="2"/>
  <c r="D4" i="3" s="1"/>
  <c r="M8" i="2"/>
  <c r="M12" i="2"/>
  <c r="M10" i="2"/>
  <c r="L16" i="2"/>
  <c r="G15" i="2"/>
  <c r="F16" i="2"/>
  <c r="G13" i="2"/>
  <c r="E16" i="2"/>
  <c r="M21" i="2"/>
  <c r="K16" i="2"/>
  <c r="I43" i="1"/>
  <c r="I44" i="1"/>
  <c r="I45" i="1"/>
  <c r="I46" i="1" s="1"/>
  <c r="I47" i="1" s="1"/>
  <c r="I48" i="1" s="1"/>
  <c r="I49" i="1" s="1"/>
  <c r="I50" i="1" s="1"/>
  <c r="I51" i="1" s="1"/>
  <c r="I52" i="1" s="1"/>
  <c r="I55" i="1"/>
  <c r="I56" i="1"/>
  <c r="I57" i="1" s="1"/>
  <c r="I58" i="1" s="1"/>
  <c r="I59" i="1" s="1"/>
  <c r="I60" i="1" s="1"/>
  <c r="I61" i="1" s="1"/>
  <c r="I62" i="1" s="1"/>
  <c r="I63" i="1" s="1"/>
  <c r="I64" i="1" s="1"/>
  <c r="A31" i="1"/>
  <c r="A32" i="1"/>
  <c r="A33" i="1"/>
  <c r="A34" i="1"/>
  <c r="A35" i="1" s="1"/>
  <c r="A36" i="1" s="1"/>
  <c r="A37" i="1" s="1"/>
  <c r="A38" i="1" s="1"/>
  <c r="A39" i="1" s="1"/>
  <c r="A40" i="1" s="1"/>
  <c r="G22" i="2"/>
  <c r="M9" i="2"/>
  <c r="M16" i="2"/>
  <c r="S26" i="2"/>
  <c r="S31" i="2"/>
  <c r="Q31" i="2"/>
  <c r="P31" i="2"/>
  <c r="M26" i="2"/>
  <c r="M25" i="2"/>
  <c r="M31" i="2"/>
  <c r="K31" i="2"/>
  <c r="G26" i="2"/>
  <c r="G23" i="2"/>
  <c r="G31" i="2"/>
  <c r="E31" i="2"/>
  <c r="E9" i="3"/>
  <c r="F9" i="3"/>
  <c r="S11" i="2"/>
  <c r="S16" i="2"/>
  <c r="S12" i="2"/>
  <c r="S6" i="2"/>
  <c r="G9" i="3"/>
  <c r="A43" i="1"/>
  <c r="A44" i="1"/>
  <c r="A45" i="1"/>
  <c r="A46" i="1"/>
  <c r="A47" i="1" s="1"/>
  <c r="A48" i="1" s="1"/>
  <c r="A49" i="1" s="1"/>
  <c r="A50" i="1" s="1"/>
  <c r="A51" i="1" s="1"/>
  <c r="A52" i="1" s="1"/>
  <c r="B5" i="3"/>
  <c r="A55" i="1"/>
  <c r="A56" i="1"/>
  <c r="A57" i="1" s="1"/>
  <c r="A58" i="1" s="1"/>
  <c r="A59" i="1" s="1"/>
  <c r="A60" i="1" s="1"/>
  <c r="A61" i="1" s="1"/>
  <c r="A62" i="1" s="1"/>
  <c r="A63" i="1" s="1"/>
  <c r="A64" i="1" s="1"/>
  <c r="B6" i="3"/>
  <c r="D9" i="3" l="1"/>
</calcChain>
</file>

<file path=xl/comments1.xml><?xml version="1.0" encoding="utf-8"?>
<comments xmlns="http://schemas.openxmlformats.org/spreadsheetml/2006/main">
  <authors>
    <author/>
  </authors>
  <commentList>
    <comment ref="M17" authorId="0" shapeId="0">
      <text>
        <r>
          <rPr>
            <sz val="10"/>
            <color indexed="8"/>
            <rFont val="Arial"/>
            <family val="2"/>
          </rPr>
          <t xml:space="preserve"> Realiza Tratamiento en el periodo con fármacos antiparasitarios con acción sobre adultos
</t>
        </r>
      </text>
    </comment>
    <comment ref="N17" authorId="0" shapeId="0">
      <text>
        <r>
          <rPr>
            <sz val="10"/>
            <color indexed="8"/>
            <rFont val="Arial"/>
            <family val="2"/>
          </rPr>
          <t>Realiza Tratamiento en el periodo con fármacos antiparasitarios con acción sobre juveniles</t>
        </r>
      </text>
    </comment>
    <comment ref="O17" authorId="0" shapeId="0">
      <text>
        <r>
          <rPr>
            <sz val="10"/>
            <color indexed="8"/>
            <rFont val="Arial"/>
            <family val="2"/>
          </rPr>
          <t>Realiza Tratamiento en el periodo con fármacos antiparasitarios con acción sobre ambos estadios</t>
        </r>
      </text>
    </comment>
    <comment ref="P17" authorId="0" shapeId="0">
      <text>
        <r>
          <rPr>
            <sz val="10"/>
            <color indexed="8"/>
            <rFont val="Arial"/>
            <family val="2"/>
          </rPr>
          <t>No Realiza Tratamiento en el periodo con fármacos antiparasitarios</t>
        </r>
      </text>
    </comment>
    <comment ref="M29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2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2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29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41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4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4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41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53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53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53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53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65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65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65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65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77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77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77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77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89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8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8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89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101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10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10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101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</commentList>
</comments>
</file>

<file path=xl/sharedStrings.xml><?xml version="1.0" encoding="utf-8"?>
<sst xmlns="http://schemas.openxmlformats.org/spreadsheetml/2006/main" count="389" uniqueCount="137">
  <si>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</si>
  <si>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</si>
  <si>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</si>
  <si>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</si>
  <si>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</si>
  <si>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</si>
  <si>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</si>
  <si>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</si>
  <si>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</si>
  <si>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</si>
  <si>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</si>
  <si>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</si>
  <si>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</si>
  <si>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</si>
  <si>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</si>
  <si>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</si>
  <si>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</si>
  <si>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</si>
  <si>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</si>
  <si>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</si>
  <si>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</si>
  <si>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Especie N°5:</t>
  </si>
  <si>
    <t xml:space="preserve">305 SALMON KETA (ONCORHYNCHUS KETA) </t>
  </si>
  <si>
    <t>Es Muestreador Calificado</t>
  </si>
  <si>
    <t>Especie N°6:</t>
  </si>
  <si>
    <t>306 SALMON ROSADO (ONCORHYNCHUS GORBUSSCHA)</t>
  </si>
  <si>
    <t>Período:</t>
  </si>
  <si>
    <t>Especie N°7:</t>
  </si>
  <si>
    <t xml:space="preserve">311 TRUCHA ARCO IRIS (ONCORHYNCHUS MYKISS) </t>
  </si>
  <si>
    <t>Total jaulas pobladas del centro:</t>
  </si>
  <si>
    <t>Especie N°8:</t>
  </si>
  <si>
    <t>Si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</si>
  <si>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</si>
  <si>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</si>
  <si>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</si>
  <si>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</si>
  <si>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</si>
  <si>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</si>
  <si>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</si>
  <si>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</si>
  <si>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</si>
  <si>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</si>
  <si>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</si>
  <si>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</si>
  <si>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</si>
  <si>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</si>
  <si>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</si>
  <si>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</si>
  <si>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</si>
  <si>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</si>
  <si>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</si>
  <si>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</si>
  <si>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</si>
  <si>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</si>
  <si>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</si>
  <si>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</si>
  <si>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</si>
  <si>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</si>
  <si>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</si>
  <si>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</si>
  <si>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</si>
  <si>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</si>
  <si>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</si>
  <si>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</si>
  <si>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</si>
  <si>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</si>
  <si>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</si>
  <si>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</si>
  <si>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</si>
  <si>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</si>
  <si>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</si>
  <si>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</si>
  <si>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</si>
  <si>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</si>
  <si>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</si>
  <si>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</si>
  <si>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</si>
  <si>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</si>
  <si>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</si>
  <si>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</si>
  <si>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</si>
  <si>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</si>
  <si>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</si>
  <si>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</si>
  <si>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</si>
  <si>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</si>
  <si>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</si>
  <si>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</si>
  <si>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</si>
  <si>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</si>
  <si>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</si>
  <si>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</si>
  <si>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</si>
  <si>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</si>
  <si>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</si>
  <si>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</si>
  <si>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</si>
  <si>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</si>
  <si>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</si>
  <si>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</si>
  <si>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</si>
  <si>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</si>
  <si>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</si>
  <si>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</si>
  <si>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</si>
  <si>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</si>
  <si>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</si>
  <si>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</si>
  <si>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</si>
  <si>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</si>
  <si>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</si>
  <si>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</si>
  <si>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</si>
  <si>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</si>
  <si>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</si>
  <si>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</si>
  <si>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</si>
  <si>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</si>
  <si>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Semana 50 (13-DIC-2021 al 19-DIC-2021)</t>
  </si>
  <si>
    <t>Semana 51 (20-DIC-2021 al 26-DIC-2021)</t>
  </si>
  <si>
    <t>Semana 52 (27-DIC-2021 al 2-ENE-2022)</t>
  </si>
  <si>
    <t>Jaula</t>
  </si>
  <si>
    <t>Caligus</t>
  </si>
  <si>
    <t>Total adultos</t>
  </si>
  <si>
    <t>batea</t>
  </si>
  <si>
    <t>Responsable</t>
  </si>
  <si>
    <t>Rut:</t>
  </si>
  <si>
    <t>Fecha</t>
  </si>
  <si>
    <t>Firma</t>
  </si>
  <si>
    <t>Adultos Totales</t>
  </si>
  <si>
    <t>prom</t>
  </si>
  <si>
    <t>Raúl Reinoso</t>
  </si>
  <si>
    <t>16,397,318-9</t>
  </si>
  <si>
    <t>16,397318-9</t>
  </si>
  <si>
    <t>Raúl Fernando</t>
  </si>
  <si>
    <t>Reinoso Guzman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</si>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</sst>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</cellStyleXfs>
  <cellXfs count="163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/>
    <xf numFmtId="0" fontId="0" fillId="4" borderId="3" xfId="0" applyFill="1" applyBorder="1"/>
    <xf numFmtId="0" fontId="0" fillId="4" borderId="2" xfId="0" applyFill="1" applyBorder="1"/>
    <xf numFmtId="0" fontId="1" fillId="5" borderId="1" xfId="0" applyFont="1" applyFill="1" applyBorder="1"/>
    <xf numFmtId="0" fontId="0" fillId="5" borderId="3" xfId="0" applyFill="1" applyBorder="1"/>
    <xf numFmtId="0" fontId="0" fillId="5" borderId="0" xfId="0" applyFill="1" applyBorder="1"/>
    <xf numFmtId="0" fontId="0" fillId="5" borderId="0" xfId="0" applyFill="1"/>
    <xf numFmtId="0" fontId="2" fillId="0" borderId="0" xfId="0" applyFont="1"/>
    <xf numFmtId="0" fontId="1" fillId="4" borderId="4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5" borderId="4" xfId="0" applyFill="1" applyBorder="1"/>
    <xf numFmtId="0" fontId="0" fillId="0" borderId="6" xfId="0" applyFont="1" applyBorder="1"/>
    <xf numFmtId="0" fontId="4" fillId="2" borderId="7" xfId="1" applyNumberFormat="1" applyFont="1" applyBorder="1" applyAlignment="1" applyProtection="1">
      <alignment horizontal="center"/>
      <protection locked="0"/>
    </xf>
    <xf numFmtId="0" fontId="4" fillId="2" borderId="8" xfId="1" applyNumberFormat="1" applyBorder="1" applyAlignment="1" applyProtection="1">
      <protection locked="0"/>
    </xf>
    <xf numFmtId="0" fontId="0" fillId="4" borderId="9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0" borderId="7" xfId="0" applyFont="1" applyBorder="1"/>
    <xf numFmtId="0" fontId="4" fillId="2" borderId="12" xfId="1" applyNumberFormat="1" applyBorder="1" applyAlignment="1" applyProtection="1">
      <protection locked="0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Protection="1"/>
    <xf numFmtId="0" fontId="4" fillId="2" borderId="7" xfId="1" applyNumberFormat="1" applyBorder="1" applyAlignment="1" applyProtection="1">
      <alignment horizontal="center"/>
    </xf>
    <xf numFmtId="0" fontId="4" fillId="2" borderId="12" xfId="1" applyNumberFormat="1" applyBorder="1" applyAlignment="1" applyProtection="1"/>
    <xf numFmtId="0" fontId="0" fillId="0" borderId="15" xfId="0" applyBorder="1" applyProtection="1"/>
    <xf numFmtId="0" fontId="4" fillId="2" borderId="15" xfId="1" applyNumberFormat="1" applyBorder="1" applyAlignment="1" applyProtection="1">
      <alignment horizontal="center"/>
    </xf>
    <xf numFmtId="0" fontId="4" fillId="2" borderId="16" xfId="1" applyNumberFormat="1" applyBorder="1" applyAlignment="1" applyProtection="1"/>
    <xf numFmtId="0" fontId="1" fillId="5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6" borderId="7" xfId="0" applyFont="1" applyFill="1" applyBorder="1" applyProtection="1"/>
    <xf numFmtId="0" fontId="0" fillId="6" borderId="17" xfId="0" applyFill="1" applyBorder="1" applyAlignment="1" applyProtection="1">
      <alignment horizontal="left"/>
    </xf>
    <xf numFmtId="0" fontId="4" fillId="4" borderId="7" xfId="1" applyNumberFormat="1" applyFill="1" applyBorder="1" applyAlignment="1" applyProtection="1">
      <protection locked="0"/>
    </xf>
    <xf numFmtId="0" fontId="0" fillId="4" borderId="18" xfId="0" applyFill="1" applyBorder="1" applyAlignment="1" applyProtection="1">
      <alignment horizontal="right"/>
    </xf>
    <xf numFmtId="0" fontId="0" fillId="4" borderId="7" xfId="0" applyFill="1" applyBorder="1" applyAlignment="1" applyProtection="1">
      <alignment horizontal="left"/>
    </xf>
    <xf numFmtId="0" fontId="0" fillId="4" borderId="7" xfId="0" applyFont="1" applyFill="1" applyBorder="1" applyAlignment="1" applyProtection="1">
      <alignment horizontal="left"/>
    </xf>
    <xf numFmtId="0" fontId="0" fillId="4" borderId="7" xfId="0" applyFill="1" applyBorder="1" applyAlignment="1" applyProtection="1">
      <alignment horizontal="right"/>
    </xf>
    <xf numFmtId="0" fontId="0" fillId="4" borderId="7" xfId="0" applyFill="1" applyBorder="1" applyProtection="1"/>
    <xf numFmtId="0" fontId="0" fillId="6" borderId="11" xfId="0" applyFill="1" applyBorder="1" applyAlignment="1" applyProtection="1">
      <alignment horizontal="left"/>
    </xf>
    <xf numFmtId="0" fontId="0" fillId="0" borderId="7" xfId="0" applyBorder="1" applyProtection="1">
      <protection locked="0"/>
    </xf>
    <xf numFmtId="0" fontId="0" fillId="4" borderId="7" xfId="0" applyFill="1" applyBorder="1" applyAlignment="1">
      <alignment horizontal="right"/>
    </xf>
    <xf numFmtId="0" fontId="0" fillId="4" borderId="7" xfId="0" applyFill="1" applyBorder="1"/>
    <xf numFmtId="0" fontId="0" fillId="4" borderId="7" xfId="0" applyFill="1" applyBorder="1" applyAlignment="1">
      <alignment horizontal="left"/>
    </xf>
    <xf numFmtId="0" fontId="0" fillId="0" borderId="11" xfId="0" applyFont="1" applyBorder="1"/>
    <xf numFmtId="0" fontId="11" fillId="5" borderId="0" xfId="0" applyFont="1" applyFill="1"/>
    <xf numFmtId="0" fontId="11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0" fillId="4" borderId="18" xfId="0" applyFill="1" applyBorder="1" applyAlignment="1" applyProtection="1">
      <alignment horizontal="left"/>
    </xf>
    <xf numFmtId="0" fontId="0" fillId="4" borderId="18" xfId="0" applyFill="1" applyBorder="1" applyProtection="1"/>
    <xf numFmtId="0" fontId="5" fillId="6" borderId="18" xfId="0" applyFont="1" applyFill="1" applyBorder="1" applyProtection="1"/>
    <xf numFmtId="0" fontId="0" fillId="6" borderId="19" xfId="0" applyFont="1" applyFill="1" applyBorder="1" applyAlignment="1" applyProtection="1">
      <alignment horizontal="left"/>
    </xf>
    <xf numFmtId="0" fontId="4" fillId="4" borderId="18" xfId="1" applyNumberFormat="1" applyFill="1" applyBorder="1" applyAlignment="1" applyProtection="1">
      <protection locked="0"/>
    </xf>
    <xf numFmtId="0" fontId="0" fillId="6" borderId="20" xfId="0" applyNumberFormat="1" applyFill="1" applyBorder="1" applyAlignment="1" applyProtection="1">
      <alignment horizontal="right"/>
      <protection locked="0"/>
    </xf>
    <xf numFmtId="0" fontId="0" fillId="6" borderId="20" xfId="0" applyFont="1" applyFill="1" applyBorder="1" applyProtection="1">
      <protection locked="0"/>
    </xf>
    <xf numFmtId="0" fontId="2" fillId="6" borderId="14" xfId="1" applyNumberFormat="1" applyFont="1" applyFill="1" applyBorder="1" applyAlignment="1" applyProtection="1">
      <alignment horizontal="left"/>
      <protection locked="0"/>
    </xf>
    <xf numFmtId="0" fontId="0" fillId="6" borderId="20" xfId="0" applyFill="1" applyBorder="1" applyProtection="1">
      <protection locked="0"/>
    </xf>
    <xf numFmtId="0" fontId="5" fillId="6" borderId="14" xfId="0" applyFont="1" applyFill="1" applyBorder="1" applyProtection="1"/>
    <xf numFmtId="0" fontId="0" fillId="6" borderId="14" xfId="0" applyFill="1" applyBorder="1" applyProtection="1">
      <protection locked="0"/>
    </xf>
    <xf numFmtId="0" fontId="0" fillId="6" borderId="14" xfId="0" applyFont="1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13" xfId="0" applyFill="1" applyBorder="1" applyAlignment="1" applyProtection="1">
      <alignment horizontal="left"/>
    </xf>
    <xf numFmtId="0" fontId="4" fillId="4" borderId="14" xfId="1" applyNumberFormat="1" applyFill="1" applyBorder="1" applyAlignment="1" applyProtection="1">
      <protection locked="0"/>
    </xf>
    <xf numFmtId="0" fontId="1" fillId="6" borderId="2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6" fillId="6" borderId="23" xfId="0" applyFont="1" applyFill="1" applyBorder="1" applyAlignment="1" applyProtection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 applyProtection="1">
      <alignment horizontal="left"/>
    </xf>
    <xf numFmtId="0" fontId="1" fillId="6" borderId="23" xfId="0" applyFont="1" applyFill="1" applyBorder="1"/>
    <xf numFmtId="0" fontId="1" fillId="6" borderId="26" xfId="0" applyFont="1" applyFill="1" applyBorder="1"/>
    <xf numFmtId="0" fontId="1" fillId="6" borderId="25" xfId="0" applyFont="1" applyFill="1" applyBorder="1" applyAlignment="1" applyProtection="1">
      <alignment horizontal="center"/>
    </xf>
    <xf numFmtId="0" fontId="1" fillId="6" borderId="26" xfId="0" applyFont="1" applyFill="1" applyBorder="1" applyAlignment="1">
      <alignment horizontal="center"/>
    </xf>
    <xf numFmtId="0" fontId="0" fillId="6" borderId="27" xfId="0" applyFont="1" applyFill="1" applyBorder="1" applyAlignment="1" applyProtection="1">
      <alignment horizontal="left"/>
    </xf>
    <xf numFmtId="0" fontId="0" fillId="0" borderId="18" xfId="0" applyBorder="1" applyProtection="1">
      <protection locked="0"/>
    </xf>
    <xf numFmtId="0" fontId="0" fillId="4" borderId="18" xfId="0" applyFill="1" applyBorder="1" applyAlignment="1">
      <alignment horizontal="right"/>
    </xf>
    <xf numFmtId="0" fontId="0" fillId="4" borderId="18" xfId="0" applyFill="1" applyBorder="1" applyAlignment="1">
      <alignment horizontal="left"/>
    </xf>
    <xf numFmtId="0" fontId="0" fillId="4" borderId="18" xfId="0" applyFill="1" applyBorder="1"/>
    <xf numFmtId="14" fontId="0" fillId="6" borderId="28" xfId="0" applyNumberFormat="1" applyFill="1" applyBorder="1" applyProtection="1">
      <protection locked="0"/>
    </xf>
    <xf numFmtId="0" fontId="4" fillId="4" borderId="29" xfId="1" applyNumberFormat="1" applyFill="1" applyBorder="1" applyAlignment="1" applyProtection="1">
      <protection locked="0"/>
    </xf>
    <xf numFmtId="14" fontId="0" fillId="4" borderId="30" xfId="0" applyNumberFormat="1" applyFill="1" applyBorder="1" applyAlignment="1" applyProtection="1">
      <alignment horizontal="right"/>
    </xf>
    <xf numFmtId="0" fontId="4" fillId="4" borderId="31" xfId="1" applyNumberFormat="1" applyFill="1" applyBorder="1" applyAlignment="1" applyProtection="1">
      <protection locked="0"/>
    </xf>
    <xf numFmtId="14" fontId="0" fillId="4" borderId="32" xfId="0" applyNumberFormat="1" applyFill="1" applyBorder="1" applyProtection="1"/>
    <xf numFmtId="0" fontId="4" fillId="4" borderId="33" xfId="1" applyNumberFormat="1" applyFill="1" applyBorder="1" applyAlignment="1" applyProtection="1">
      <protection locked="0"/>
    </xf>
    <xf numFmtId="14" fontId="0" fillId="4" borderId="32" xfId="0" applyNumberFormat="1" applyFill="1" applyBorder="1" applyAlignment="1" applyProtection="1">
      <alignment horizontal="right"/>
    </xf>
    <xf numFmtId="0" fontId="0" fillId="0" borderId="31" xfId="0" applyBorder="1" applyProtection="1">
      <protection locked="0"/>
    </xf>
    <xf numFmtId="0" fontId="0" fillId="0" borderId="33" xfId="0" applyBorder="1" applyProtection="1">
      <protection locked="0"/>
    </xf>
    <xf numFmtId="14" fontId="0" fillId="4" borderId="30" xfId="0" applyNumberFormat="1" applyFill="1" applyBorder="1" applyProtection="1"/>
    <xf numFmtId="14" fontId="0" fillId="4" borderId="30" xfId="0" applyNumberFormat="1" applyFill="1" applyBorder="1" applyAlignment="1">
      <alignment horizontal="right"/>
    </xf>
    <xf numFmtId="14" fontId="0" fillId="4" borderId="32" xfId="0" applyNumberFormat="1" applyFill="1" applyBorder="1" applyAlignment="1">
      <alignment horizontal="right"/>
    </xf>
    <xf numFmtId="14" fontId="0" fillId="4" borderId="34" xfId="0" applyNumberFormat="1" applyFill="1" applyBorder="1" applyAlignment="1">
      <alignment horizontal="right"/>
    </xf>
    <xf numFmtId="0" fontId="0" fillId="4" borderId="35" xfId="0" applyFill="1" applyBorder="1" applyAlignment="1">
      <alignment horizontal="right"/>
    </xf>
    <xf numFmtId="0" fontId="0" fillId="4" borderId="35" xfId="0" applyFill="1" applyBorder="1" applyAlignment="1">
      <alignment horizontal="left"/>
    </xf>
    <xf numFmtId="0" fontId="0" fillId="4" borderId="35" xfId="0" applyFill="1" applyBorder="1"/>
    <xf numFmtId="0" fontId="5" fillId="6" borderId="35" xfId="0" applyFont="1" applyFill="1" applyBorder="1" applyProtection="1"/>
    <xf numFmtId="0" fontId="0" fillId="6" borderId="36" xfId="0" applyFont="1" applyFill="1" applyBorder="1" applyAlignment="1" applyProtection="1">
      <alignment horizontal="left"/>
    </xf>
    <xf numFmtId="0" fontId="0" fillId="0" borderId="35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Font="1" applyBorder="1"/>
    <xf numFmtId="0" fontId="0" fillId="0" borderId="11" xfId="0" applyBorder="1" applyProtection="1"/>
    <xf numFmtId="0" fontId="0" fillId="0" borderId="39" xfId="0" applyBorder="1" applyProtection="1"/>
    <xf numFmtId="0" fontId="0" fillId="0" borderId="40" xfId="0" applyFont="1" applyBorder="1"/>
    <xf numFmtId="164" fontId="3" fillId="3" borderId="41" xfId="2" applyNumberFormat="1" applyBorder="1" applyAlignment="1" applyProtection="1">
      <protection locked="0"/>
    </xf>
    <xf numFmtId="0" fontId="0" fillId="0" borderId="30" xfId="0" applyFont="1" applyBorder="1"/>
    <xf numFmtId="0" fontId="4" fillId="2" borderId="33" xfId="1" applyNumberFormat="1" applyBorder="1" applyAlignment="1" applyProtection="1">
      <protection locked="0"/>
    </xf>
    <xf numFmtId="0" fontId="0" fillId="0" borderId="42" xfId="0" applyFont="1" applyBorder="1"/>
    <xf numFmtId="0" fontId="4" fillId="2" borderId="43" xfId="1" applyNumberFormat="1" applyFont="1" applyBorder="1" applyAlignment="1" applyProtection="1">
      <alignment horizontal="right"/>
      <protection locked="0"/>
    </xf>
    <xf numFmtId="0" fontId="4" fillId="2" borderId="29" xfId="1" applyNumberFormat="1" applyFont="1" applyBorder="1" applyAlignment="1" applyProtection="1">
      <alignment horizontal="right"/>
      <protection locked="0"/>
    </xf>
    <xf numFmtId="0" fontId="4" fillId="2" borderId="31" xfId="1" applyNumberFormat="1" applyFont="1" applyBorder="1" applyAlignment="1" applyProtection="1">
      <alignment horizontal="right"/>
      <protection locked="0"/>
    </xf>
    <xf numFmtId="0" fontId="4" fillId="2" borderId="31" xfId="1" applyNumberFormat="1" applyFont="1" applyBorder="1" applyAlignment="1" applyProtection="1">
      <protection locked="0"/>
    </xf>
    <xf numFmtId="0" fontId="4" fillId="2" borderId="31" xfId="1" applyNumberFormat="1" applyBorder="1" applyAlignment="1" applyProtection="1">
      <protection locked="0"/>
    </xf>
    <xf numFmtId="0" fontId="5" fillId="0" borderId="34" xfId="0" applyFont="1" applyBorder="1"/>
    <xf numFmtId="0" fontId="3" fillId="3" borderId="37" xfId="2" applyNumberFormat="1" applyBorder="1" applyAlignment="1" applyProtection="1"/>
    <xf numFmtId="0" fontId="2" fillId="0" borderId="0" xfId="0" applyFont="1" applyProtection="1">
      <protection hidden="1"/>
    </xf>
    <xf numFmtId="0" fontId="12" fillId="0" borderId="0" xfId="0" applyFont="1"/>
    <xf numFmtId="0" fontId="2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2" fillId="0" borderId="0" xfId="0" applyFont="1" applyFill="1"/>
    <xf numFmtId="0" fontId="13" fillId="7" borderId="0" xfId="0" applyFont="1" applyFill="1" applyProtection="1"/>
    <xf numFmtId="0" fontId="14" fillId="0" borderId="0" xfId="0" applyFont="1" applyFill="1" applyProtection="1"/>
    <xf numFmtId="0" fontId="14" fillId="0" borderId="0" xfId="0" applyFont="1" applyProtection="1"/>
    <xf numFmtId="49" fontId="0" fillId="0" borderId="44" xfId="0" applyNumberFormat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44" xfId="0" applyNumberFormat="1" applyFill="1" applyBorder="1" applyAlignment="1">
      <alignment horizontal="left"/>
    </xf>
    <xf numFmtId="0" fontId="9" fillId="8" borderId="44" xfId="0" applyFont="1" applyFill="1" applyBorder="1" applyAlignment="1">
      <alignment horizontal="center"/>
    </xf>
    <xf numFmtId="14" fontId="0" fillId="0" borderId="44" xfId="0" applyNumberForma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9" fillId="8" borderId="44" xfId="0" applyNumberFormat="1" applyFont="1" applyFill="1" applyBorder="1" applyAlignment="1">
      <alignment horizontal="center"/>
    </xf>
    <xf numFmtId="4" fontId="4" fillId="2" borderId="31" xfId="1" applyNumberFormat="1" applyBorder="1" applyAlignment="1" applyProtection="1">
      <protection locked="0"/>
    </xf>
    <xf numFmtId="3" fontId="4" fillId="2" borderId="31" xfId="1" applyNumberFormat="1" applyBorder="1" applyAlignment="1" applyProtection="1">
      <protection locked="0"/>
    </xf>
    <xf numFmtId="4" fontId="0" fillId="6" borderId="20" xfId="0" applyNumberFormat="1" applyFill="1" applyBorder="1" applyProtection="1">
      <protection locked="0"/>
    </xf>
    <xf numFmtId="3" fontId="0" fillId="6" borderId="20" xfId="0" applyNumberFormat="1" applyFill="1" applyBorder="1" applyProtection="1">
      <protection locked="0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14" fontId="15" fillId="0" borderId="44" xfId="0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3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14" fontId="15" fillId="0" borderId="44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</cellXfs>
  <cellStyles count="4">
    <cellStyle name="Excel_BuiltIn_Buena" xfId="1"/>
    <cellStyle name="Excel_BuiltIn_Neutral" xfId="2"/>
    <cellStyle name="Normal" xfId="0" builtinId="0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O244"/>
  <sheetViews>
    <sheetView tabSelected="1" topLeftCell="A31" zoomScale="80" zoomScaleNormal="80" workbookViewId="0">
      <selection activeCell="H53" sqref="H53"/>
    </sheetView>
  </sheetViews>
  <sheetFormatPr baseColWidth="10" defaultRowHeight="15" x14ac:dyDescent="0.25"/>
  <cols>
    <col min="1" max="1" width="31" customWidth="1"/>
    <col min="2" max="2" width="39" bestFit="1" customWidth="1"/>
    <col min="3" max="3" width="19.5703125" customWidth="1"/>
    <col min="4" max="4" width="57.85546875" customWidth="1"/>
    <col min="5" max="5" width="28.85546875" customWidth="1"/>
    <col min="6" max="6" width="17.140625" customWidth="1"/>
    <col min="7" max="7" width="34.7109375" customWidth="1"/>
    <col min="8" max="8" width="15.7109375" customWidth="1"/>
    <col min="9" max="9" width="18.42578125" customWidth="1"/>
    <col min="10" max="10" width="15.28515625" customWidth="1"/>
    <col min="11" max="11" width="14.140625" customWidth="1"/>
    <col min="12" max="12" width="18.140625" customWidth="1"/>
    <col min="13" max="13" width="16.28515625" customWidth="1"/>
    <col min="14" max="14" width="15.28515625" customWidth="1"/>
    <col min="15" max="15" width="14.140625" customWidth="1"/>
    <col min="16" max="16" width="11.5703125" customWidth="1"/>
    <col min="17" max="17" width="9.85546875" customWidth="1"/>
    <col min="18" max="18" width="14.5703125" customWidth="1"/>
    <col min="19" max="19" width="25.28515625" customWidth="1"/>
    <col min="20" max="20" width="27.28515625" customWidth="1"/>
    <col min="21" max="21" width="15.28515625" style="56" customWidth="1"/>
    <col min="22" max="22" width="42.7109375" style="122" hidden="1" customWidth="1"/>
    <col min="23" max="23" width="42.7109375" style="10" hidden="1" customWidth="1"/>
    <col min="24" max="28" width="42.7109375" style="122" hidden="1" customWidth="1"/>
    <col min="29" max="30" width="42.7109375" style="122" customWidth="1"/>
    <col min="31" max="31" width="12.140625" style="122" customWidth="1"/>
    <col min="32" max="34" width="11.42578125" style="122" customWidth="1"/>
    <col min="35" max="35" width="11.42578125" style="56" customWidth="1"/>
    <col min="36" max="37" width="11.42578125" style="56"/>
    <col min="38" max="38" width="0" style="56" hidden="1" customWidth="1"/>
    <col min="39" max="41" width="11.42578125" style="56"/>
  </cols>
  <sheetData>
    <row r="1" spans="1:37" ht="15" customHeight="1" x14ac:dyDescent="0.25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9"/>
      <c r="P1" s="9"/>
      <c r="Q1" s="9"/>
      <c r="R1" s="9"/>
      <c r="S1" s="9"/>
      <c r="T1" s="9"/>
      <c r="U1" s="51"/>
      <c r="V1" s="121" t="s">
        <v>2</v>
      </c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0"/>
      <c r="AH1" s="10"/>
      <c r="AI1" s="52"/>
      <c r="AJ1" s="52"/>
      <c r="AK1" s="52"/>
    </row>
    <row r="2" spans="1:37" ht="15.75" thickBot="1" x14ac:dyDescent="0.3">
      <c r="A2" s="11"/>
      <c r="B2" s="12"/>
      <c r="C2" s="13"/>
      <c r="D2" s="14"/>
      <c r="E2" s="14"/>
      <c r="F2" s="15"/>
      <c r="G2" s="16"/>
      <c r="H2" s="8"/>
      <c r="I2" s="8"/>
      <c r="J2" s="8"/>
      <c r="K2" s="8"/>
      <c r="L2" s="8"/>
      <c r="M2" s="8"/>
      <c r="N2" s="8"/>
      <c r="O2" s="9"/>
      <c r="P2" s="9"/>
      <c r="Q2" s="9"/>
      <c r="R2" s="9"/>
      <c r="S2" s="9"/>
      <c r="T2" s="9"/>
      <c r="U2" s="5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0"/>
      <c r="AH2" s="10"/>
      <c r="AI2" s="52"/>
      <c r="AJ2" s="52"/>
      <c r="AK2" s="52"/>
    </row>
    <row r="3" spans="1:37" x14ac:dyDescent="0.25">
      <c r="A3" s="109" t="s">
        <v>3</v>
      </c>
      <c r="B3" s="110">
        <v>44680</v>
      </c>
      <c r="C3" s="106" t="s">
        <v>4</v>
      </c>
      <c r="D3" s="18" t="str">
        <f>+D18</f>
        <v xml:space="preserve">302 SALMON PLATEADO (ONCORHYNCHUS KISUTCH) </v>
      </c>
      <c r="E3" s="17" t="s">
        <v>5</v>
      </c>
      <c r="F3" s="19">
        <f>+B10</f>
        <v>20</v>
      </c>
      <c r="G3" s="9"/>
      <c r="H3" s="20" t="s">
        <v>6</v>
      </c>
      <c r="I3" s="21"/>
      <c r="J3" s="21"/>
      <c r="K3" s="21"/>
      <c r="L3" s="21"/>
      <c r="M3" s="22"/>
      <c r="N3" s="8"/>
      <c r="O3" s="9"/>
      <c r="P3" s="9"/>
      <c r="Q3" s="9"/>
      <c r="R3" s="9"/>
      <c r="S3" s="9"/>
      <c r="T3" s="9"/>
      <c r="U3" s="51"/>
      <c r="V3" s="121"/>
      <c r="W3" s="121"/>
      <c r="X3" s="121"/>
      <c r="Y3" s="121"/>
      <c r="Z3" s="121"/>
      <c r="AA3" s="121" t="s">
        <v>7</v>
      </c>
      <c r="AB3" s="121"/>
      <c r="AC3" s="121"/>
      <c r="AD3" s="121"/>
      <c r="AE3" s="121"/>
      <c r="AF3" s="121"/>
      <c r="AG3" s="10"/>
      <c r="AH3" s="10"/>
      <c r="AI3" s="52"/>
      <c r="AJ3" s="52"/>
      <c r="AK3" s="52"/>
    </row>
    <row r="4" spans="1:37" x14ac:dyDescent="0.25">
      <c r="A4" s="111" t="s">
        <v>8</v>
      </c>
      <c r="B4" s="112">
        <v>110838</v>
      </c>
      <c r="C4" s="50" t="s">
        <v>9</v>
      </c>
      <c r="D4" s="18"/>
      <c r="E4" s="23" t="s">
        <v>5</v>
      </c>
      <c r="F4" s="24"/>
      <c r="G4" s="9"/>
      <c r="H4" s="20" t="s">
        <v>10</v>
      </c>
      <c r="I4" s="21"/>
      <c r="J4" s="21"/>
      <c r="K4" s="21"/>
      <c r="L4" s="21"/>
      <c r="M4" s="22"/>
      <c r="N4" s="8"/>
      <c r="O4" s="9"/>
      <c r="P4" s="9"/>
      <c r="Q4" s="9"/>
      <c r="R4" s="9"/>
      <c r="S4" s="9"/>
      <c r="T4" s="9"/>
      <c r="U4" s="51"/>
      <c r="V4" s="121"/>
      <c r="W4" s="121"/>
      <c r="X4" s="121"/>
      <c r="Y4" s="121"/>
      <c r="Z4" s="121"/>
      <c r="AA4" s="121" t="s">
        <v>11</v>
      </c>
      <c r="AB4" s="121"/>
      <c r="AC4" s="121"/>
      <c r="AD4" s="121"/>
      <c r="AE4" s="121"/>
      <c r="AF4" s="121"/>
      <c r="AG4" s="10"/>
      <c r="AH4" s="10"/>
      <c r="AI4" s="52"/>
      <c r="AJ4" s="52"/>
      <c r="AK4" s="52"/>
    </row>
    <row r="5" spans="1:37" x14ac:dyDescent="0.25">
      <c r="A5" s="113" t="s">
        <v>12</v>
      </c>
      <c r="B5" s="114" t="s">
        <v>133</v>
      </c>
      <c r="C5" s="50" t="s">
        <v>13</v>
      </c>
      <c r="D5" s="18"/>
      <c r="E5" s="23" t="s">
        <v>5</v>
      </c>
      <c r="F5" s="24"/>
      <c r="G5" s="9"/>
      <c r="H5" s="154" t="s">
        <v>14</v>
      </c>
      <c r="I5" s="154"/>
      <c r="J5" s="154"/>
      <c r="K5" s="154"/>
      <c r="L5" s="154"/>
      <c r="M5" s="154"/>
      <c r="N5" s="8"/>
      <c r="O5" s="9"/>
      <c r="P5" s="9"/>
      <c r="Q5" s="9"/>
      <c r="R5" s="9"/>
      <c r="S5" s="9"/>
      <c r="T5" s="9"/>
      <c r="U5" s="51"/>
      <c r="V5" s="121"/>
      <c r="W5" s="121"/>
      <c r="X5" s="121"/>
      <c r="Y5" s="121"/>
      <c r="Z5" s="121"/>
      <c r="AA5" s="121" t="s">
        <v>15</v>
      </c>
      <c r="AB5" s="121"/>
      <c r="AC5" s="121"/>
      <c r="AD5" s="121"/>
      <c r="AE5" s="121"/>
      <c r="AF5" s="121"/>
      <c r="AG5" s="10"/>
      <c r="AH5" s="10"/>
      <c r="AI5" s="52"/>
      <c r="AJ5" s="52"/>
      <c r="AK5" s="52"/>
    </row>
    <row r="6" spans="1:37" x14ac:dyDescent="0.25">
      <c r="A6" s="111" t="s">
        <v>16</v>
      </c>
      <c r="B6" s="115" t="s">
        <v>134</v>
      </c>
      <c r="C6" s="50" t="s">
        <v>17</v>
      </c>
      <c r="D6" s="18"/>
      <c r="E6" s="23" t="s">
        <v>5</v>
      </c>
      <c r="F6" s="24"/>
      <c r="G6" s="9"/>
      <c r="H6" s="155" t="s">
        <v>18</v>
      </c>
      <c r="I6" s="155"/>
      <c r="J6" s="155"/>
      <c r="K6" s="155"/>
      <c r="L6" s="155"/>
      <c r="M6" s="155"/>
      <c r="N6" s="8"/>
      <c r="O6" s="9"/>
      <c r="P6" s="9"/>
      <c r="Q6" s="9"/>
      <c r="R6" s="9"/>
      <c r="S6" s="9"/>
      <c r="T6" s="9"/>
      <c r="U6" s="51"/>
      <c r="V6" s="121"/>
      <c r="W6" s="121"/>
      <c r="X6" s="121"/>
      <c r="Y6" s="121"/>
      <c r="Z6" s="121"/>
      <c r="AA6" s="121" t="s">
        <v>19</v>
      </c>
      <c r="AB6" s="121"/>
      <c r="AC6" s="121"/>
      <c r="AD6" s="121"/>
      <c r="AE6" s="121"/>
      <c r="AF6" s="121"/>
      <c r="AG6" s="10"/>
      <c r="AH6" s="10"/>
      <c r="AI6" s="52"/>
      <c r="AJ6" s="52"/>
      <c r="AK6" s="52"/>
    </row>
    <row r="7" spans="1:37" x14ac:dyDescent="0.25">
      <c r="A7" s="111" t="s">
        <v>20</v>
      </c>
      <c r="B7" s="116" t="s">
        <v>135</v>
      </c>
      <c r="C7" s="50" t="s">
        <v>21</v>
      </c>
      <c r="D7" s="18"/>
      <c r="E7" s="23" t="s">
        <v>5</v>
      </c>
      <c r="F7" s="24"/>
      <c r="G7" s="9"/>
      <c r="H7" s="25"/>
      <c r="I7" s="26"/>
      <c r="J7" s="26"/>
      <c r="K7" s="26"/>
      <c r="L7" s="26"/>
      <c r="M7" s="26"/>
      <c r="N7" s="8"/>
      <c r="O7" s="9"/>
      <c r="P7" s="9"/>
      <c r="Q7" s="9"/>
      <c r="R7" s="9"/>
      <c r="S7" s="9"/>
      <c r="T7" s="9"/>
      <c r="U7" s="51"/>
      <c r="V7" s="121"/>
      <c r="W7" s="121"/>
      <c r="X7" s="121"/>
      <c r="Y7" s="121"/>
      <c r="Z7" s="121"/>
      <c r="AA7" s="121" t="s">
        <v>22</v>
      </c>
      <c r="AB7" s="121"/>
      <c r="AC7" s="121"/>
      <c r="AD7" s="121"/>
      <c r="AE7" s="121"/>
      <c r="AF7" s="121"/>
      <c r="AG7" s="10"/>
      <c r="AH7" s="10"/>
      <c r="AI7" s="52"/>
      <c r="AJ7" s="52"/>
      <c r="AK7" s="52"/>
    </row>
    <row r="8" spans="1:37" x14ac:dyDescent="0.25">
      <c r="A8" s="111" t="s">
        <v>23</v>
      </c>
      <c r="B8" s="116" t="s">
        <v>31</v>
      </c>
      <c r="C8" s="50" t="s">
        <v>24</v>
      </c>
      <c r="D8" s="18"/>
      <c r="E8" s="23" t="s">
        <v>5</v>
      </c>
      <c r="F8" s="24"/>
      <c r="G8" s="9"/>
      <c r="H8" s="27"/>
      <c r="I8" s="27"/>
      <c r="J8" s="27"/>
      <c r="K8" s="27"/>
      <c r="L8" s="27"/>
      <c r="M8" s="27"/>
      <c r="N8" s="8"/>
      <c r="O8" s="9"/>
      <c r="P8" s="9"/>
      <c r="Q8" s="9"/>
      <c r="R8" s="9"/>
      <c r="S8" s="9"/>
      <c r="T8" s="9"/>
      <c r="U8" s="51"/>
      <c r="V8" s="121"/>
      <c r="W8" s="121"/>
      <c r="X8" s="121"/>
      <c r="Y8" s="121"/>
      <c r="Z8" s="121"/>
      <c r="AA8" s="121" t="s">
        <v>25</v>
      </c>
      <c r="AB8" s="121"/>
      <c r="AC8" s="121"/>
      <c r="AD8" s="121"/>
      <c r="AE8" s="121"/>
      <c r="AF8" s="121"/>
      <c r="AG8" s="10"/>
      <c r="AH8" s="10"/>
      <c r="AI8" s="52"/>
      <c r="AJ8" s="52"/>
      <c r="AK8" s="52"/>
    </row>
    <row r="9" spans="1:37" x14ac:dyDescent="0.25">
      <c r="A9" s="111" t="s">
        <v>26</v>
      </c>
      <c r="B9" s="117" t="s">
        <v>82</v>
      </c>
      <c r="C9" s="50" t="s">
        <v>27</v>
      </c>
      <c r="D9" s="18"/>
      <c r="E9" s="23" t="s">
        <v>5</v>
      </c>
      <c r="F9" s="24"/>
      <c r="G9" s="9"/>
      <c r="N9" s="8"/>
      <c r="O9" s="9"/>
      <c r="P9" s="9"/>
      <c r="Q9" s="9"/>
      <c r="R9" s="9"/>
      <c r="S9" s="9"/>
      <c r="T9" s="9"/>
      <c r="U9" s="51"/>
      <c r="V9" s="121"/>
      <c r="W9" s="121"/>
      <c r="X9" s="121"/>
      <c r="Y9" s="121"/>
      <c r="Z9" s="121"/>
      <c r="AA9" s="121" t="s">
        <v>28</v>
      </c>
      <c r="AB9" s="121"/>
      <c r="AC9" s="121"/>
      <c r="AD9" s="121"/>
      <c r="AE9" s="121"/>
      <c r="AF9" s="121"/>
      <c r="AG9" s="10"/>
      <c r="AH9" s="10"/>
      <c r="AI9" s="52"/>
      <c r="AJ9" s="52"/>
      <c r="AK9" s="52"/>
    </row>
    <row r="10" spans="1:37" x14ac:dyDescent="0.25">
      <c r="A10" s="111" t="s">
        <v>29</v>
      </c>
      <c r="B10" s="118">
        <v>20</v>
      </c>
      <c r="C10" s="50" t="s">
        <v>30</v>
      </c>
      <c r="D10" s="18"/>
      <c r="E10" s="23" t="s">
        <v>5</v>
      </c>
      <c r="F10" s="24"/>
      <c r="G10" s="9"/>
      <c r="H10" s="9"/>
      <c r="I10" s="9"/>
      <c r="J10" s="9"/>
      <c r="K10" s="9"/>
      <c r="L10" s="8"/>
      <c r="M10" s="8"/>
      <c r="N10" s="8"/>
      <c r="O10" s="9"/>
      <c r="P10" s="9"/>
      <c r="Q10" s="9"/>
      <c r="R10" s="9"/>
      <c r="S10" s="9"/>
      <c r="T10" s="9"/>
      <c r="U10" s="51"/>
      <c r="V10" s="121" t="s">
        <v>31</v>
      </c>
      <c r="W10" s="121"/>
      <c r="X10" s="121"/>
      <c r="Y10" s="121"/>
      <c r="Z10" s="121"/>
      <c r="AA10" s="121" t="s">
        <v>32</v>
      </c>
      <c r="AB10" s="121"/>
      <c r="AC10" s="121"/>
      <c r="AD10" s="121"/>
      <c r="AE10" s="121"/>
      <c r="AF10" s="121"/>
      <c r="AG10" s="10"/>
      <c r="AH10" s="10"/>
      <c r="AI10" s="52"/>
      <c r="AJ10" s="52"/>
      <c r="AK10" s="52"/>
    </row>
    <row r="11" spans="1:37" x14ac:dyDescent="0.25">
      <c r="A11" s="111" t="s">
        <v>33</v>
      </c>
      <c r="B11" s="143">
        <v>671</v>
      </c>
      <c r="C11" s="107"/>
      <c r="D11" s="29"/>
      <c r="E11" s="28"/>
      <c r="F11" s="30"/>
      <c r="G11" s="9"/>
      <c r="H11" s="9"/>
      <c r="I11" s="9"/>
      <c r="J11" s="9"/>
      <c r="K11" s="9"/>
      <c r="L11" s="8"/>
      <c r="M11" s="8"/>
      <c r="N11" s="8"/>
      <c r="O11" s="9"/>
      <c r="P11" s="9"/>
      <c r="Q11" s="9"/>
      <c r="R11" s="9"/>
      <c r="S11" s="9"/>
      <c r="T11" s="9"/>
      <c r="U11" s="51"/>
      <c r="V11" s="121" t="s">
        <v>34</v>
      </c>
      <c r="W11" s="121"/>
      <c r="X11" s="121"/>
      <c r="Y11" s="121"/>
      <c r="Z11" s="121"/>
      <c r="AA11" s="121" t="s">
        <v>35</v>
      </c>
      <c r="AB11" s="121"/>
      <c r="AC11" s="121"/>
      <c r="AD11" s="121"/>
      <c r="AE11" s="121"/>
      <c r="AF11" s="121"/>
      <c r="AG11" s="10"/>
      <c r="AH11" s="10"/>
      <c r="AI11" s="52"/>
      <c r="AJ11" s="52"/>
      <c r="AK11" s="52"/>
    </row>
    <row r="12" spans="1:37" x14ac:dyDescent="0.25">
      <c r="A12" s="111" t="s">
        <v>36</v>
      </c>
      <c r="B12" s="144">
        <v>938967</v>
      </c>
      <c r="C12" s="107"/>
      <c r="D12" s="29"/>
      <c r="E12" s="28"/>
      <c r="F12" s="3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51"/>
      <c r="V12" s="121"/>
      <c r="W12" s="121"/>
      <c r="X12" s="121"/>
      <c r="Y12" s="121"/>
      <c r="Z12" s="121"/>
      <c r="AA12" s="121" t="s">
        <v>37</v>
      </c>
      <c r="AB12" s="121"/>
      <c r="AC12" s="121"/>
      <c r="AD12" s="121"/>
      <c r="AE12" s="121"/>
      <c r="AF12" s="121"/>
      <c r="AG12" s="10"/>
      <c r="AH12" s="10"/>
      <c r="AI12" s="52"/>
      <c r="AJ12" s="52"/>
      <c r="AK12" s="52"/>
    </row>
    <row r="13" spans="1:37" ht="15.75" thickBot="1" x14ac:dyDescent="0.3">
      <c r="A13" s="119" t="s">
        <v>38</v>
      </c>
      <c r="B13" s="120">
        <f>+B11*B12/1000</f>
        <v>630046.85699999996</v>
      </c>
      <c r="C13" s="108"/>
      <c r="D13" s="32"/>
      <c r="E13" s="31"/>
      <c r="F13" s="3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5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0"/>
      <c r="AH13" s="10"/>
      <c r="AI13" s="52"/>
      <c r="AJ13" s="52"/>
      <c r="AK13" s="52"/>
    </row>
    <row r="14" spans="1:37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53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0"/>
      <c r="AH14" s="10"/>
      <c r="AI14" s="52"/>
      <c r="AJ14" s="52"/>
      <c r="AK14" s="52"/>
    </row>
    <row r="15" spans="1:37" x14ac:dyDescent="0.25">
      <c r="A15" s="34" t="s">
        <v>39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53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0"/>
      <c r="AH15" s="10"/>
      <c r="AI15" s="52"/>
      <c r="AJ15" s="52"/>
      <c r="AK15" s="52"/>
    </row>
    <row r="16" spans="1:37" ht="15.75" thickBo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3"/>
      <c r="V16" s="121"/>
      <c r="W16" s="121" t="s">
        <v>40</v>
      </c>
      <c r="X16" s="121"/>
      <c r="Y16" s="121"/>
      <c r="Z16" s="121"/>
      <c r="AA16" s="121"/>
      <c r="AB16" s="121"/>
      <c r="AC16" s="121"/>
      <c r="AD16" s="121"/>
      <c r="AE16" s="121"/>
      <c r="AF16" s="121"/>
      <c r="AG16" s="10"/>
      <c r="AH16" s="10"/>
      <c r="AI16" s="52"/>
      <c r="AJ16" s="52"/>
      <c r="AK16" s="52"/>
    </row>
    <row r="17" spans="1:41" s="36" customFormat="1" ht="14.25" customHeight="1" thickBot="1" x14ac:dyDescent="0.3">
      <c r="A17" s="72" t="s">
        <v>41</v>
      </c>
      <c r="B17" s="73" t="s">
        <v>42</v>
      </c>
      <c r="C17" s="73" t="s">
        <v>43</v>
      </c>
      <c r="D17" s="73" t="s">
        <v>44</v>
      </c>
      <c r="E17" s="73" t="s">
        <v>45</v>
      </c>
      <c r="F17" s="73" t="s">
        <v>46</v>
      </c>
      <c r="G17" s="73" t="s">
        <v>47</v>
      </c>
      <c r="H17" s="74" t="s">
        <v>48</v>
      </c>
      <c r="I17" s="73" t="s">
        <v>49</v>
      </c>
      <c r="J17" s="73" t="s">
        <v>50</v>
      </c>
      <c r="K17" s="73" t="s">
        <v>51</v>
      </c>
      <c r="L17" s="75" t="s">
        <v>52</v>
      </c>
      <c r="M17" s="75" t="s">
        <v>53</v>
      </c>
      <c r="N17" s="73" t="s">
        <v>54</v>
      </c>
      <c r="O17" s="73" t="s">
        <v>55</v>
      </c>
      <c r="P17" s="75" t="s">
        <v>56</v>
      </c>
      <c r="Q17" s="79" t="s">
        <v>57</v>
      </c>
      <c r="R17" s="73" t="s">
        <v>58</v>
      </c>
      <c r="S17" s="73" t="s">
        <v>59</v>
      </c>
      <c r="T17" s="80" t="s">
        <v>60</v>
      </c>
      <c r="U17" s="54"/>
      <c r="V17" s="123"/>
      <c r="W17" s="121" t="s">
        <v>61</v>
      </c>
      <c r="X17" s="121"/>
      <c r="Y17" s="121"/>
      <c r="Z17" s="123"/>
      <c r="AA17" s="123"/>
      <c r="AB17" s="123"/>
      <c r="AC17" s="123"/>
      <c r="AD17" s="123"/>
      <c r="AE17" s="123"/>
      <c r="AF17" s="123"/>
      <c r="AG17" s="35"/>
      <c r="AH17" s="35"/>
      <c r="AI17" s="55"/>
      <c r="AJ17" s="55"/>
      <c r="AK17" s="55"/>
      <c r="AL17" s="125"/>
      <c r="AM17" s="125"/>
      <c r="AN17" s="125"/>
      <c r="AO17" s="125"/>
    </row>
    <row r="18" spans="1:41" x14ac:dyDescent="0.25">
      <c r="A18" s="86">
        <v>44654</v>
      </c>
      <c r="B18" s="62">
        <v>101</v>
      </c>
      <c r="C18" s="63" t="s">
        <v>2</v>
      </c>
      <c r="D18" s="64" t="s">
        <v>11</v>
      </c>
      <c r="E18" s="63" t="s">
        <v>61</v>
      </c>
      <c r="F18" s="146">
        <v>97288</v>
      </c>
      <c r="G18" s="145">
        <v>706.65</v>
      </c>
      <c r="H18" s="66">
        <f>+(F18*G18)/1000</f>
        <v>68748.565199999997</v>
      </c>
      <c r="I18" s="67">
        <v>11.4</v>
      </c>
      <c r="J18" s="68" t="s">
        <v>34</v>
      </c>
      <c r="K18" s="67">
        <v>26</v>
      </c>
      <c r="L18" s="69"/>
      <c r="M18" s="68" t="s">
        <v>34</v>
      </c>
      <c r="N18" s="68" t="s">
        <v>34</v>
      </c>
      <c r="O18" s="68" t="s">
        <v>34</v>
      </c>
      <c r="P18" s="68" t="s">
        <v>34</v>
      </c>
      <c r="Q18" s="70">
        <v>1</v>
      </c>
      <c r="R18" s="71">
        <v>0</v>
      </c>
      <c r="S18" s="71">
        <v>0</v>
      </c>
      <c r="T18" s="87">
        <v>0</v>
      </c>
      <c r="U18" s="53"/>
      <c r="V18" s="121"/>
      <c r="W18" s="121" t="s">
        <v>62</v>
      </c>
      <c r="X18" s="126"/>
      <c r="Y18" s="123"/>
      <c r="Z18" s="121"/>
      <c r="AA18" s="121"/>
      <c r="AB18" s="121"/>
      <c r="AC18" s="121"/>
      <c r="AD18" s="121"/>
      <c r="AE18" s="121"/>
      <c r="AF18" s="121"/>
      <c r="AG18" s="10"/>
      <c r="AH18" s="10"/>
      <c r="AI18" s="52"/>
      <c r="AJ18" s="52"/>
      <c r="AK18" s="52"/>
    </row>
    <row r="19" spans="1:41" x14ac:dyDescent="0.25">
      <c r="A19" s="88">
        <f>IF(A18="","",A18)</f>
        <v>44654</v>
      </c>
      <c r="B19" s="40">
        <f t="shared" ref="B19:P28" si="0">B18</f>
        <v>101</v>
      </c>
      <c r="C19" s="41" t="str">
        <f t="shared" si="0"/>
        <v>Azar</v>
      </c>
      <c r="D19" s="42" t="str">
        <f t="shared" si="0"/>
        <v xml:space="preserve">302 SALMON PLATEADO (ONCORHYNCHUS KISUTCH) </v>
      </c>
      <c r="E19" s="41" t="str">
        <f t="shared" si="0"/>
        <v>1 ADULTOS</v>
      </c>
      <c r="F19" s="43">
        <f t="shared" si="0"/>
        <v>97288</v>
      </c>
      <c r="G19" s="44">
        <f t="shared" si="0"/>
        <v>706.65</v>
      </c>
      <c r="H19" s="37">
        <f t="shared" si="0"/>
        <v>68748.565199999997</v>
      </c>
      <c r="I19" s="44">
        <f t="shared" si="0"/>
        <v>11.4</v>
      </c>
      <c r="J19" s="44" t="str">
        <f t="shared" si="0"/>
        <v>No</v>
      </c>
      <c r="K19" s="44">
        <f t="shared" si="0"/>
        <v>26</v>
      </c>
      <c r="L19" s="44">
        <f t="shared" si="0"/>
        <v>0</v>
      </c>
      <c r="M19" s="44" t="str">
        <f t="shared" si="0"/>
        <v>No</v>
      </c>
      <c r="N19" s="44" t="str">
        <f t="shared" si="0"/>
        <v>No</v>
      </c>
      <c r="O19" s="44" t="str">
        <f t="shared" si="0"/>
        <v>No</v>
      </c>
      <c r="P19" s="44" t="str">
        <f t="shared" si="0"/>
        <v>No</v>
      </c>
      <c r="Q19" s="45">
        <v>2</v>
      </c>
      <c r="R19" s="39">
        <v>1</v>
      </c>
      <c r="S19" s="39">
        <v>0</v>
      </c>
      <c r="T19" s="89">
        <v>0</v>
      </c>
      <c r="U19" s="53"/>
      <c r="V19" s="121"/>
      <c r="W19" s="10" t="s">
        <v>63</v>
      </c>
      <c r="X19" s="121"/>
      <c r="Y19" s="121"/>
      <c r="Z19" s="121"/>
      <c r="AA19" s="121"/>
      <c r="AB19" s="121"/>
      <c r="AC19" s="121"/>
      <c r="AD19" s="121"/>
      <c r="AE19" s="121"/>
      <c r="AF19" s="121"/>
      <c r="AG19" s="10"/>
      <c r="AH19" s="10"/>
      <c r="AI19" s="52"/>
      <c r="AJ19" s="52"/>
      <c r="AK19" s="52"/>
    </row>
    <row r="20" spans="1:41" x14ac:dyDescent="0.25">
      <c r="A20" s="90">
        <f t="shared" ref="A20:A28" si="1">A19</f>
        <v>44654</v>
      </c>
      <c r="B20" s="40">
        <f t="shared" si="0"/>
        <v>101</v>
      </c>
      <c r="C20" s="41" t="str">
        <f t="shared" si="0"/>
        <v>Azar</v>
      </c>
      <c r="D20" s="41" t="str">
        <f t="shared" si="0"/>
        <v xml:space="preserve">302 SALMON PLATEADO (ONCORHYNCHUS KISUTCH) </v>
      </c>
      <c r="E20" s="41" t="str">
        <f t="shared" si="0"/>
        <v>1 ADULTOS</v>
      </c>
      <c r="F20" s="43">
        <f t="shared" si="0"/>
        <v>97288</v>
      </c>
      <c r="G20" s="44">
        <f t="shared" si="0"/>
        <v>706.65</v>
      </c>
      <c r="H20" s="37">
        <f t="shared" si="0"/>
        <v>68748.565199999997</v>
      </c>
      <c r="I20" s="44">
        <f t="shared" si="0"/>
        <v>11.4</v>
      </c>
      <c r="J20" s="44" t="str">
        <f t="shared" si="0"/>
        <v>No</v>
      </c>
      <c r="K20" s="44">
        <f t="shared" si="0"/>
        <v>26</v>
      </c>
      <c r="L20" s="44">
        <f t="shared" si="0"/>
        <v>0</v>
      </c>
      <c r="M20" s="44" t="str">
        <f t="shared" si="0"/>
        <v>No</v>
      </c>
      <c r="N20" s="44" t="str">
        <f t="shared" si="0"/>
        <v>No</v>
      </c>
      <c r="O20" s="44" t="str">
        <f t="shared" si="0"/>
        <v>No</v>
      </c>
      <c r="P20" s="44" t="str">
        <f t="shared" si="0"/>
        <v>No</v>
      </c>
      <c r="Q20" s="45">
        <v>3</v>
      </c>
      <c r="R20" s="39">
        <v>0</v>
      </c>
      <c r="S20" s="39">
        <v>0</v>
      </c>
      <c r="T20" s="89">
        <v>0</v>
      </c>
      <c r="U20" s="53"/>
      <c r="V20" s="121"/>
      <c r="W20" s="121" t="s">
        <v>64</v>
      </c>
      <c r="X20" s="121"/>
      <c r="Y20" s="121"/>
      <c r="Z20" s="121"/>
      <c r="AA20" s="121"/>
      <c r="AB20" s="121"/>
      <c r="AC20" s="121"/>
      <c r="AD20" s="121"/>
      <c r="AE20" s="121"/>
      <c r="AF20" s="121"/>
      <c r="AG20" s="10"/>
      <c r="AH20" s="10"/>
      <c r="AI20" s="52"/>
      <c r="AJ20" s="52"/>
      <c r="AK20" s="52"/>
    </row>
    <row r="21" spans="1:41" x14ac:dyDescent="0.25">
      <c r="A21" s="90">
        <f t="shared" si="1"/>
        <v>44654</v>
      </c>
      <c r="B21" s="40">
        <f t="shared" si="0"/>
        <v>101</v>
      </c>
      <c r="C21" s="41" t="str">
        <f t="shared" si="0"/>
        <v>Azar</v>
      </c>
      <c r="D21" s="41" t="str">
        <f t="shared" si="0"/>
        <v xml:space="preserve">302 SALMON PLATEADO (ONCORHYNCHUS KISUTCH) </v>
      </c>
      <c r="E21" s="41" t="str">
        <f t="shared" si="0"/>
        <v>1 ADULTOS</v>
      </c>
      <c r="F21" s="43">
        <f t="shared" si="0"/>
        <v>97288</v>
      </c>
      <c r="G21" s="44">
        <f t="shared" si="0"/>
        <v>706.65</v>
      </c>
      <c r="H21" s="37">
        <f t="shared" si="0"/>
        <v>68748.565199999997</v>
      </c>
      <c r="I21" s="44">
        <f t="shared" si="0"/>
        <v>11.4</v>
      </c>
      <c r="J21" s="44" t="str">
        <f t="shared" si="0"/>
        <v>No</v>
      </c>
      <c r="K21" s="44">
        <f t="shared" si="0"/>
        <v>26</v>
      </c>
      <c r="L21" s="44">
        <f t="shared" si="0"/>
        <v>0</v>
      </c>
      <c r="M21" s="44" t="str">
        <f t="shared" si="0"/>
        <v>No</v>
      </c>
      <c r="N21" s="44" t="str">
        <f t="shared" si="0"/>
        <v>No</v>
      </c>
      <c r="O21" s="44" t="str">
        <f t="shared" si="0"/>
        <v>No</v>
      </c>
      <c r="P21" s="44" t="str">
        <f t="shared" si="0"/>
        <v>No</v>
      </c>
      <c r="Q21" s="45">
        <v>4</v>
      </c>
      <c r="R21" s="39">
        <v>0</v>
      </c>
      <c r="S21" s="39">
        <v>0</v>
      </c>
      <c r="T21" s="89">
        <v>0</v>
      </c>
      <c r="U21" s="53"/>
      <c r="V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0"/>
      <c r="AH21" s="10"/>
      <c r="AI21" s="52"/>
      <c r="AJ21" s="52"/>
      <c r="AK21" s="52"/>
    </row>
    <row r="22" spans="1:41" x14ac:dyDescent="0.25">
      <c r="A22" s="90">
        <f t="shared" si="1"/>
        <v>44654</v>
      </c>
      <c r="B22" s="40">
        <f t="shared" si="0"/>
        <v>101</v>
      </c>
      <c r="C22" s="41" t="str">
        <f t="shared" si="0"/>
        <v>Azar</v>
      </c>
      <c r="D22" s="41" t="str">
        <f t="shared" si="0"/>
        <v xml:space="preserve">302 SALMON PLATEADO (ONCORHYNCHUS KISUTCH) </v>
      </c>
      <c r="E22" s="41" t="str">
        <f t="shared" si="0"/>
        <v>1 ADULTOS</v>
      </c>
      <c r="F22" s="43">
        <f t="shared" si="0"/>
        <v>97288</v>
      </c>
      <c r="G22" s="44">
        <f t="shared" si="0"/>
        <v>706.65</v>
      </c>
      <c r="H22" s="37">
        <f t="shared" si="0"/>
        <v>68748.565199999997</v>
      </c>
      <c r="I22" s="44">
        <f t="shared" si="0"/>
        <v>11.4</v>
      </c>
      <c r="J22" s="44" t="str">
        <f t="shared" si="0"/>
        <v>No</v>
      </c>
      <c r="K22" s="44">
        <f t="shared" si="0"/>
        <v>26</v>
      </c>
      <c r="L22" s="44">
        <f t="shared" si="0"/>
        <v>0</v>
      </c>
      <c r="M22" s="44" t="str">
        <f t="shared" si="0"/>
        <v>No</v>
      </c>
      <c r="N22" s="44" t="str">
        <f t="shared" si="0"/>
        <v>No</v>
      </c>
      <c r="O22" s="44" t="str">
        <f t="shared" si="0"/>
        <v>No</v>
      </c>
      <c r="P22" s="44" t="str">
        <f t="shared" si="0"/>
        <v>No</v>
      </c>
      <c r="Q22" s="45">
        <v>5</v>
      </c>
      <c r="R22" s="39">
        <v>0</v>
      </c>
      <c r="S22" s="39">
        <v>0</v>
      </c>
      <c r="T22" s="89">
        <v>0</v>
      </c>
      <c r="U22" s="53"/>
      <c r="V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0"/>
      <c r="AH22" s="10"/>
      <c r="AI22" s="52"/>
      <c r="AJ22" s="52"/>
      <c r="AK22" s="52"/>
    </row>
    <row r="23" spans="1:41" x14ac:dyDescent="0.25">
      <c r="A23" s="90">
        <f t="shared" si="1"/>
        <v>44654</v>
      </c>
      <c r="B23" s="40">
        <f t="shared" si="0"/>
        <v>101</v>
      </c>
      <c r="C23" s="41" t="str">
        <f t="shared" si="0"/>
        <v>Azar</v>
      </c>
      <c r="D23" s="41" t="str">
        <f t="shared" si="0"/>
        <v xml:space="preserve">302 SALMON PLATEADO (ONCORHYNCHUS KISUTCH) </v>
      </c>
      <c r="E23" s="41" t="str">
        <f t="shared" si="0"/>
        <v>1 ADULTOS</v>
      </c>
      <c r="F23" s="43">
        <f t="shared" si="0"/>
        <v>97288</v>
      </c>
      <c r="G23" s="44">
        <f t="shared" si="0"/>
        <v>706.65</v>
      </c>
      <c r="H23" s="37">
        <f t="shared" si="0"/>
        <v>68748.565199999997</v>
      </c>
      <c r="I23" s="44">
        <f t="shared" si="0"/>
        <v>11.4</v>
      </c>
      <c r="J23" s="44" t="str">
        <f t="shared" si="0"/>
        <v>No</v>
      </c>
      <c r="K23" s="44">
        <f t="shared" si="0"/>
        <v>26</v>
      </c>
      <c r="L23" s="44">
        <f t="shared" si="0"/>
        <v>0</v>
      </c>
      <c r="M23" s="44" t="str">
        <f t="shared" si="0"/>
        <v>No</v>
      </c>
      <c r="N23" s="44" t="str">
        <f t="shared" si="0"/>
        <v>No</v>
      </c>
      <c r="O23" s="44" t="str">
        <f t="shared" si="0"/>
        <v>No</v>
      </c>
      <c r="P23" s="44" t="str">
        <f t="shared" si="0"/>
        <v>No</v>
      </c>
      <c r="Q23" s="45">
        <v>6</v>
      </c>
      <c r="R23" s="39">
        <v>0</v>
      </c>
      <c r="S23" s="39">
        <v>0</v>
      </c>
      <c r="T23" s="89">
        <v>0</v>
      </c>
      <c r="U23" s="53"/>
      <c r="V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0"/>
      <c r="AH23" s="10"/>
      <c r="AI23" s="52"/>
      <c r="AJ23" s="52"/>
      <c r="AK23" s="52"/>
    </row>
    <row r="24" spans="1:41" x14ac:dyDescent="0.25">
      <c r="A24" s="90">
        <f t="shared" si="1"/>
        <v>44654</v>
      </c>
      <c r="B24" s="40">
        <f t="shared" si="0"/>
        <v>101</v>
      </c>
      <c r="C24" s="41" t="str">
        <f t="shared" si="0"/>
        <v>Azar</v>
      </c>
      <c r="D24" s="41" t="str">
        <f t="shared" si="0"/>
        <v xml:space="preserve">302 SALMON PLATEADO (ONCORHYNCHUS KISUTCH) </v>
      </c>
      <c r="E24" s="41" t="str">
        <f t="shared" si="0"/>
        <v>1 ADULTOS</v>
      </c>
      <c r="F24" s="43">
        <f t="shared" si="0"/>
        <v>97288</v>
      </c>
      <c r="G24" s="44">
        <f t="shared" si="0"/>
        <v>706.65</v>
      </c>
      <c r="H24" s="37">
        <f t="shared" si="0"/>
        <v>68748.565199999997</v>
      </c>
      <c r="I24" s="44">
        <f t="shared" si="0"/>
        <v>11.4</v>
      </c>
      <c r="J24" s="44" t="str">
        <f t="shared" si="0"/>
        <v>No</v>
      </c>
      <c r="K24" s="44">
        <f t="shared" si="0"/>
        <v>26</v>
      </c>
      <c r="L24" s="44">
        <f t="shared" si="0"/>
        <v>0</v>
      </c>
      <c r="M24" s="44" t="str">
        <f t="shared" si="0"/>
        <v>No</v>
      </c>
      <c r="N24" s="44" t="str">
        <f t="shared" si="0"/>
        <v>No</v>
      </c>
      <c r="O24" s="44" t="str">
        <f t="shared" si="0"/>
        <v>No</v>
      </c>
      <c r="P24" s="44" t="str">
        <f t="shared" si="0"/>
        <v>No</v>
      </c>
      <c r="Q24" s="45">
        <v>7</v>
      </c>
      <c r="R24" s="39">
        <v>0</v>
      </c>
      <c r="S24" s="39">
        <v>0</v>
      </c>
      <c r="T24" s="89">
        <v>0</v>
      </c>
      <c r="U24" s="53"/>
      <c r="V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0"/>
      <c r="AH24" s="10"/>
      <c r="AI24" s="52"/>
      <c r="AJ24" s="52"/>
      <c r="AK24" s="52"/>
    </row>
    <row r="25" spans="1:41" x14ac:dyDescent="0.25">
      <c r="A25" s="90">
        <f t="shared" si="1"/>
        <v>44654</v>
      </c>
      <c r="B25" s="40">
        <f t="shared" si="0"/>
        <v>101</v>
      </c>
      <c r="C25" s="41" t="str">
        <f t="shared" si="0"/>
        <v>Azar</v>
      </c>
      <c r="D25" s="41" t="str">
        <f t="shared" si="0"/>
        <v xml:space="preserve">302 SALMON PLATEADO (ONCORHYNCHUS KISUTCH) </v>
      </c>
      <c r="E25" s="41" t="str">
        <f t="shared" si="0"/>
        <v>1 ADULTOS</v>
      </c>
      <c r="F25" s="43">
        <f t="shared" si="0"/>
        <v>97288</v>
      </c>
      <c r="G25" s="44">
        <f t="shared" si="0"/>
        <v>706.65</v>
      </c>
      <c r="H25" s="37">
        <f t="shared" si="0"/>
        <v>68748.565199999997</v>
      </c>
      <c r="I25" s="44">
        <f t="shared" si="0"/>
        <v>11.4</v>
      </c>
      <c r="J25" s="44" t="str">
        <f t="shared" si="0"/>
        <v>No</v>
      </c>
      <c r="K25" s="44">
        <f t="shared" si="0"/>
        <v>26</v>
      </c>
      <c r="L25" s="44">
        <f t="shared" si="0"/>
        <v>0</v>
      </c>
      <c r="M25" s="44" t="str">
        <f t="shared" si="0"/>
        <v>No</v>
      </c>
      <c r="N25" s="44" t="str">
        <f t="shared" si="0"/>
        <v>No</v>
      </c>
      <c r="O25" s="44" t="str">
        <f t="shared" si="0"/>
        <v>No</v>
      </c>
      <c r="P25" s="44" t="str">
        <f t="shared" si="0"/>
        <v>No</v>
      </c>
      <c r="Q25" s="45">
        <v>8</v>
      </c>
      <c r="R25" s="39">
        <v>1</v>
      </c>
      <c r="S25" s="39">
        <v>0</v>
      </c>
      <c r="T25" s="89">
        <v>0</v>
      </c>
      <c r="U25" s="53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0"/>
      <c r="AH25" s="10"/>
      <c r="AI25" s="52"/>
      <c r="AJ25" s="52"/>
      <c r="AK25" s="52"/>
    </row>
    <row r="26" spans="1:41" x14ac:dyDescent="0.25">
      <c r="A26" s="90">
        <f t="shared" si="1"/>
        <v>44654</v>
      </c>
      <c r="B26" s="40">
        <f t="shared" si="0"/>
        <v>101</v>
      </c>
      <c r="C26" s="41" t="str">
        <f t="shared" si="0"/>
        <v>Azar</v>
      </c>
      <c r="D26" s="41" t="str">
        <f t="shared" si="0"/>
        <v xml:space="preserve">302 SALMON PLATEADO (ONCORHYNCHUS KISUTCH) </v>
      </c>
      <c r="E26" s="41" t="str">
        <f t="shared" si="0"/>
        <v>1 ADULTOS</v>
      </c>
      <c r="F26" s="43">
        <f t="shared" si="0"/>
        <v>97288</v>
      </c>
      <c r="G26" s="44">
        <f t="shared" si="0"/>
        <v>706.65</v>
      </c>
      <c r="H26" s="37">
        <f t="shared" si="0"/>
        <v>68748.565199999997</v>
      </c>
      <c r="I26" s="44">
        <f t="shared" si="0"/>
        <v>11.4</v>
      </c>
      <c r="J26" s="44" t="str">
        <f t="shared" si="0"/>
        <v>No</v>
      </c>
      <c r="K26" s="44">
        <f t="shared" si="0"/>
        <v>26</v>
      </c>
      <c r="L26" s="44">
        <f t="shared" si="0"/>
        <v>0</v>
      </c>
      <c r="M26" s="44" t="str">
        <f t="shared" si="0"/>
        <v>No</v>
      </c>
      <c r="N26" s="44" t="str">
        <f t="shared" si="0"/>
        <v>No</v>
      </c>
      <c r="O26" s="44" t="str">
        <f t="shared" si="0"/>
        <v>No</v>
      </c>
      <c r="P26" s="44" t="str">
        <f t="shared" si="0"/>
        <v>No</v>
      </c>
      <c r="Q26" s="45">
        <v>9</v>
      </c>
      <c r="R26" s="39">
        <v>0</v>
      </c>
      <c r="S26" s="39">
        <v>0</v>
      </c>
      <c r="T26" s="89">
        <v>0</v>
      </c>
      <c r="U26" s="53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0"/>
      <c r="AH26" s="10"/>
      <c r="AI26" s="52"/>
      <c r="AJ26" s="52"/>
      <c r="AK26" s="52"/>
    </row>
    <row r="27" spans="1:41" x14ac:dyDescent="0.25">
      <c r="A27" s="90">
        <f t="shared" si="1"/>
        <v>44654</v>
      </c>
      <c r="B27" s="40">
        <f t="shared" si="0"/>
        <v>101</v>
      </c>
      <c r="C27" s="41" t="str">
        <f t="shared" si="0"/>
        <v>Azar</v>
      </c>
      <c r="D27" s="41" t="str">
        <f t="shared" si="0"/>
        <v xml:space="preserve">302 SALMON PLATEADO (ONCORHYNCHUS KISUTCH) </v>
      </c>
      <c r="E27" s="41" t="str">
        <f t="shared" si="0"/>
        <v>1 ADULTOS</v>
      </c>
      <c r="F27" s="43">
        <f t="shared" si="0"/>
        <v>97288</v>
      </c>
      <c r="G27" s="44">
        <f t="shared" si="0"/>
        <v>706.65</v>
      </c>
      <c r="H27" s="37">
        <f t="shared" si="0"/>
        <v>68748.565199999997</v>
      </c>
      <c r="I27" s="44">
        <f t="shared" si="0"/>
        <v>11.4</v>
      </c>
      <c r="J27" s="44" t="str">
        <f t="shared" si="0"/>
        <v>No</v>
      </c>
      <c r="K27" s="44">
        <f t="shared" si="0"/>
        <v>26</v>
      </c>
      <c r="L27" s="44">
        <f t="shared" si="0"/>
        <v>0</v>
      </c>
      <c r="M27" s="44" t="str">
        <f t="shared" si="0"/>
        <v>No</v>
      </c>
      <c r="N27" s="44" t="str">
        <f t="shared" si="0"/>
        <v>No</v>
      </c>
      <c r="O27" s="44" t="str">
        <f t="shared" si="0"/>
        <v>No</v>
      </c>
      <c r="P27" s="44" t="str">
        <f t="shared" si="0"/>
        <v>No</v>
      </c>
      <c r="Q27" s="45">
        <v>10</v>
      </c>
      <c r="R27" s="39">
        <v>0</v>
      </c>
      <c r="S27" s="39">
        <v>0</v>
      </c>
      <c r="T27" s="89">
        <v>0</v>
      </c>
      <c r="U27" s="53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0"/>
      <c r="AH27" s="10"/>
      <c r="AI27" s="52"/>
      <c r="AJ27" s="52"/>
      <c r="AK27" s="52"/>
    </row>
    <row r="28" spans="1:41" ht="15.75" thickBot="1" x14ac:dyDescent="0.3">
      <c r="A28" s="90">
        <f t="shared" si="1"/>
        <v>44654</v>
      </c>
      <c r="B28" s="40">
        <f t="shared" si="0"/>
        <v>101</v>
      </c>
      <c r="C28" s="57" t="str">
        <f t="shared" si="0"/>
        <v>Azar</v>
      </c>
      <c r="D28" s="57" t="str">
        <f t="shared" si="0"/>
        <v xml:space="preserve">302 SALMON PLATEADO (ONCORHYNCHUS KISUTCH) </v>
      </c>
      <c r="E28" s="57" t="str">
        <f t="shared" si="0"/>
        <v>1 ADULTOS</v>
      </c>
      <c r="F28" s="40">
        <f t="shared" si="0"/>
        <v>97288</v>
      </c>
      <c r="G28" s="58">
        <f t="shared" si="0"/>
        <v>706.65</v>
      </c>
      <c r="H28" s="59">
        <f t="shared" si="0"/>
        <v>68748.565199999997</v>
      </c>
      <c r="I28" s="58">
        <f t="shared" si="0"/>
        <v>11.4</v>
      </c>
      <c r="J28" s="58" t="str">
        <f t="shared" si="0"/>
        <v>No</v>
      </c>
      <c r="K28" s="58">
        <f t="shared" si="0"/>
        <v>26</v>
      </c>
      <c r="L28" s="58">
        <f t="shared" si="0"/>
        <v>0</v>
      </c>
      <c r="M28" s="58" t="str">
        <f t="shared" si="0"/>
        <v>No</v>
      </c>
      <c r="N28" s="58" t="str">
        <f t="shared" si="0"/>
        <v>No</v>
      </c>
      <c r="O28" s="58" t="str">
        <f t="shared" si="0"/>
        <v>No</v>
      </c>
      <c r="P28" s="58" t="str">
        <f t="shared" si="0"/>
        <v>No</v>
      </c>
      <c r="Q28" s="60" t="s">
        <v>65</v>
      </c>
      <c r="R28" s="61">
        <v>0</v>
      </c>
      <c r="S28" s="61">
        <v>0</v>
      </c>
      <c r="T28" s="91">
        <v>0</v>
      </c>
      <c r="U28" s="53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0"/>
      <c r="AH28" s="10"/>
      <c r="AI28" s="52"/>
      <c r="AJ28" s="52"/>
      <c r="AK28" s="52"/>
    </row>
    <row r="29" spans="1:41" ht="15.75" thickBot="1" x14ac:dyDescent="0.3">
      <c r="A29" s="72" t="s">
        <v>41</v>
      </c>
      <c r="B29" s="73" t="s">
        <v>42</v>
      </c>
      <c r="C29" s="73" t="s">
        <v>43</v>
      </c>
      <c r="D29" s="73" t="s">
        <v>44</v>
      </c>
      <c r="E29" s="73" t="s">
        <v>45</v>
      </c>
      <c r="F29" s="73" t="s">
        <v>46</v>
      </c>
      <c r="G29" s="73" t="s">
        <v>47</v>
      </c>
      <c r="H29" s="74" t="s">
        <v>48</v>
      </c>
      <c r="I29" s="73" t="s">
        <v>49</v>
      </c>
      <c r="J29" s="73" t="s">
        <v>50</v>
      </c>
      <c r="K29" s="73" t="s">
        <v>51</v>
      </c>
      <c r="L29" s="73" t="s">
        <v>52</v>
      </c>
      <c r="M29" s="75" t="s">
        <v>53</v>
      </c>
      <c r="N29" s="73" t="s">
        <v>54</v>
      </c>
      <c r="O29" s="73" t="s">
        <v>55</v>
      </c>
      <c r="P29" s="75" t="s">
        <v>56</v>
      </c>
      <c r="Q29" s="76" t="s">
        <v>57</v>
      </c>
      <c r="R29" s="77" t="s">
        <v>58</v>
      </c>
      <c r="S29" s="77" t="s">
        <v>59</v>
      </c>
      <c r="T29" s="78" t="s">
        <v>60</v>
      </c>
      <c r="U29" s="53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0"/>
      <c r="AH29" s="10"/>
      <c r="AI29" s="52"/>
      <c r="AJ29" s="52"/>
      <c r="AK29" s="52"/>
    </row>
    <row r="30" spans="1:41" x14ac:dyDescent="0.25">
      <c r="A30" s="86">
        <v>44654</v>
      </c>
      <c r="B30" s="62">
        <v>102</v>
      </c>
      <c r="C30" s="63" t="s">
        <v>2</v>
      </c>
      <c r="D30" s="64" t="s">
        <v>11</v>
      </c>
      <c r="E30" s="63" t="s">
        <v>61</v>
      </c>
      <c r="F30" s="146">
        <v>94986</v>
      </c>
      <c r="G30" s="145">
        <v>694.74</v>
      </c>
      <c r="H30" s="66">
        <f>+(F30*G30)/1000</f>
        <v>65990.573640000002</v>
      </c>
      <c r="I30" s="67">
        <v>11.4</v>
      </c>
      <c r="J30" s="68" t="s">
        <v>34</v>
      </c>
      <c r="K30" s="67">
        <v>26</v>
      </c>
      <c r="L30" s="69"/>
      <c r="M30" s="68" t="s">
        <v>34</v>
      </c>
      <c r="N30" s="68" t="s">
        <v>34</v>
      </c>
      <c r="O30" s="68" t="s">
        <v>34</v>
      </c>
      <c r="P30" s="68" t="s">
        <v>34</v>
      </c>
      <c r="Q30" s="70">
        <v>1</v>
      </c>
      <c r="R30" s="71">
        <v>0</v>
      </c>
      <c r="S30" s="71">
        <v>0</v>
      </c>
      <c r="T30" s="87">
        <v>0</v>
      </c>
      <c r="U30" s="53"/>
      <c r="V30" s="121"/>
      <c r="X30" s="126"/>
      <c r="Y30" s="123"/>
      <c r="Z30" s="121"/>
      <c r="AA30" s="121"/>
      <c r="AB30" s="121"/>
      <c r="AC30" s="121"/>
      <c r="AD30" s="121"/>
      <c r="AE30" s="121"/>
      <c r="AF30" s="121"/>
      <c r="AG30" s="10"/>
      <c r="AH30" s="10"/>
      <c r="AI30" s="52"/>
      <c r="AJ30" s="52"/>
      <c r="AK30" s="52"/>
    </row>
    <row r="31" spans="1:41" x14ac:dyDescent="0.25">
      <c r="A31" s="88">
        <f>IF(A30="","",A30)</f>
        <v>44654</v>
      </c>
      <c r="B31" s="43">
        <f t="shared" ref="B31:P33" si="2">B30</f>
        <v>102</v>
      </c>
      <c r="C31" s="41" t="str">
        <f t="shared" si="2"/>
        <v>Azar</v>
      </c>
      <c r="D31" s="41" t="str">
        <f t="shared" si="2"/>
        <v xml:space="preserve">302 SALMON PLATEADO (ONCORHYNCHUS KISUTCH) </v>
      </c>
      <c r="E31" s="41" t="str">
        <f t="shared" si="2"/>
        <v>1 ADULTOS</v>
      </c>
      <c r="F31" s="43">
        <f>F30</f>
        <v>94986</v>
      </c>
      <c r="G31" s="44">
        <f t="shared" si="2"/>
        <v>694.74</v>
      </c>
      <c r="H31" s="37">
        <f t="shared" si="2"/>
        <v>65990.573640000002</v>
      </c>
      <c r="I31" s="44">
        <f t="shared" si="2"/>
        <v>11.4</v>
      </c>
      <c r="J31" s="44" t="str">
        <f t="shared" si="2"/>
        <v>No</v>
      </c>
      <c r="K31" s="44">
        <f t="shared" si="2"/>
        <v>26</v>
      </c>
      <c r="L31" s="44">
        <f t="shared" si="2"/>
        <v>0</v>
      </c>
      <c r="M31" s="44" t="str">
        <f t="shared" si="2"/>
        <v>No</v>
      </c>
      <c r="N31" s="44" t="str">
        <f t="shared" si="2"/>
        <v>No</v>
      </c>
      <c r="O31" s="44" t="str">
        <f t="shared" si="2"/>
        <v>No</v>
      </c>
      <c r="P31" s="44" t="str">
        <f t="shared" si="2"/>
        <v>No</v>
      </c>
      <c r="Q31" s="38">
        <v>2</v>
      </c>
      <c r="R31" s="39">
        <v>0</v>
      </c>
      <c r="S31" s="39">
        <v>0</v>
      </c>
      <c r="T31" s="89">
        <v>0</v>
      </c>
      <c r="U31" s="53"/>
      <c r="V31" s="121"/>
      <c r="W31" s="136" t="s">
        <v>118</v>
      </c>
      <c r="X31" s="127"/>
      <c r="Y31" s="127"/>
      <c r="Z31" s="121"/>
      <c r="AA31" s="121"/>
      <c r="AC31" s="121"/>
      <c r="AD31" s="121"/>
      <c r="AE31" s="121"/>
      <c r="AF31" s="121"/>
      <c r="AG31" s="10"/>
      <c r="AH31" s="10"/>
      <c r="AI31" s="52"/>
      <c r="AJ31" s="52"/>
      <c r="AK31" s="52"/>
    </row>
    <row r="32" spans="1:41" x14ac:dyDescent="0.25">
      <c r="A32" s="88">
        <f t="shared" ref="A32:P40" si="3">A31</f>
        <v>44654</v>
      </c>
      <c r="B32" s="43">
        <f t="shared" si="2"/>
        <v>102</v>
      </c>
      <c r="C32" s="41" t="str">
        <f t="shared" si="2"/>
        <v>Azar</v>
      </c>
      <c r="D32" s="41" t="str">
        <f t="shared" si="2"/>
        <v xml:space="preserve">302 SALMON PLATEADO (ONCORHYNCHUS KISUTCH) </v>
      </c>
      <c r="E32" s="41" t="str">
        <f t="shared" si="2"/>
        <v>1 ADULTOS</v>
      </c>
      <c r="F32" s="43">
        <f t="shared" si="2"/>
        <v>94986</v>
      </c>
      <c r="G32" s="44">
        <f t="shared" si="2"/>
        <v>694.74</v>
      </c>
      <c r="H32" s="37">
        <f t="shared" si="2"/>
        <v>65990.573640000002</v>
      </c>
      <c r="I32" s="44">
        <f t="shared" si="2"/>
        <v>11.4</v>
      </c>
      <c r="J32" s="44" t="str">
        <f t="shared" si="2"/>
        <v>No</v>
      </c>
      <c r="K32" s="44">
        <f t="shared" si="2"/>
        <v>26</v>
      </c>
      <c r="L32" s="44">
        <f t="shared" si="2"/>
        <v>0</v>
      </c>
      <c r="M32" s="44" t="str">
        <f t="shared" si="2"/>
        <v>No</v>
      </c>
      <c r="N32" s="44" t="str">
        <f t="shared" si="2"/>
        <v>No</v>
      </c>
      <c r="O32" s="44" t="str">
        <f t="shared" si="2"/>
        <v>No</v>
      </c>
      <c r="P32" s="44" t="str">
        <f t="shared" si="2"/>
        <v>No</v>
      </c>
      <c r="Q32" s="38">
        <v>3</v>
      </c>
      <c r="R32" s="39">
        <v>0</v>
      </c>
      <c r="S32" s="39">
        <v>0</v>
      </c>
      <c r="T32" s="89">
        <v>0</v>
      </c>
      <c r="U32" s="53"/>
      <c r="V32" s="121"/>
      <c r="W32" s="136" t="s">
        <v>119</v>
      </c>
      <c r="X32" s="127"/>
      <c r="Y32" s="127"/>
      <c r="Z32" s="121"/>
      <c r="AA32" s="121"/>
      <c r="AC32" s="121"/>
      <c r="AD32" s="121"/>
      <c r="AE32" s="121"/>
      <c r="AF32" s="121"/>
      <c r="AG32" s="10"/>
      <c r="AH32" s="10"/>
      <c r="AI32" s="52"/>
      <c r="AJ32" s="52"/>
      <c r="AK32" s="52"/>
    </row>
    <row r="33" spans="1:41" x14ac:dyDescent="0.25">
      <c r="A33" s="88">
        <f>A32</f>
        <v>44654</v>
      </c>
      <c r="B33" s="43">
        <f t="shared" ref="B33:O34" si="4">B32</f>
        <v>102</v>
      </c>
      <c r="C33" s="41" t="str">
        <f t="shared" si="4"/>
        <v>Azar</v>
      </c>
      <c r="D33" s="41" t="str">
        <f t="shared" si="4"/>
        <v xml:space="preserve">302 SALMON PLATEADO (ONCORHYNCHUS KISUTCH) </v>
      </c>
      <c r="E33" s="41" t="str">
        <f t="shared" si="4"/>
        <v>1 ADULTOS</v>
      </c>
      <c r="F33" s="43">
        <f t="shared" si="4"/>
        <v>94986</v>
      </c>
      <c r="G33" s="44">
        <f t="shared" si="4"/>
        <v>694.74</v>
      </c>
      <c r="H33" s="37">
        <f t="shared" si="4"/>
        <v>65990.573640000002</v>
      </c>
      <c r="I33" s="44">
        <f t="shared" si="4"/>
        <v>11.4</v>
      </c>
      <c r="J33" s="44" t="str">
        <f t="shared" si="4"/>
        <v>No</v>
      </c>
      <c r="K33" s="44">
        <f t="shared" si="4"/>
        <v>26</v>
      </c>
      <c r="L33" s="44">
        <f t="shared" si="4"/>
        <v>0</v>
      </c>
      <c r="M33" s="44" t="str">
        <f t="shared" si="4"/>
        <v>No</v>
      </c>
      <c r="N33" s="44" t="str">
        <f t="shared" si="4"/>
        <v>No</v>
      </c>
      <c r="O33" s="44" t="str">
        <f t="shared" si="4"/>
        <v>No</v>
      </c>
      <c r="P33" s="44" t="str">
        <f t="shared" si="2"/>
        <v>No</v>
      </c>
      <c r="Q33" s="38">
        <v>4</v>
      </c>
      <c r="R33" s="39">
        <v>1</v>
      </c>
      <c r="S33" s="39">
        <v>0</v>
      </c>
      <c r="T33" s="89">
        <v>0</v>
      </c>
      <c r="U33" s="53"/>
      <c r="V33" s="121"/>
      <c r="W33" s="136" t="s">
        <v>120</v>
      </c>
      <c r="X33" s="127"/>
      <c r="Y33" s="127"/>
      <c r="Z33" s="121"/>
      <c r="AA33" s="121"/>
      <c r="AC33" s="121"/>
      <c r="AD33" s="121"/>
      <c r="AE33" s="121"/>
      <c r="AF33" s="121"/>
      <c r="AG33" s="10"/>
      <c r="AH33" s="10"/>
      <c r="AI33" s="52"/>
      <c r="AJ33" s="52"/>
      <c r="AK33" s="52"/>
    </row>
    <row r="34" spans="1:41" x14ac:dyDescent="0.25">
      <c r="A34" s="88">
        <f>A33</f>
        <v>44654</v>
      </c>
      <c r="B34" s="43">
        <f t="shared" si="4"/>
        <v>102</v>
      </c>
      <c r="C34" s="41" t="str">
        <f t="shared" si="4"/>
        <v>Azar</v>
      </c>
      <c r="D34" s="41" t="str">
        <f t="shared" si="4"/>
        <v xml:space="preserve">302 SALMON PLATEADO (ONCORHYNCHUS KISUTCH) </v>
      </c>
      <c r="E34" s="41" t="str">
        <f t="shared" si="4"/>
        <v>1 ADULTOS</v>
      </c>
      <c r="F34" s="43">
        <f t="shared" si="4"/>
        <v>94986</v>
      </c>
      <c r="G34" s="44">
        <f t="shared" si="4"/>
        <v>694.74</v>
      </c>
      <c r="H34" s="37">
        <f t="shared" si="4"/>
        <v>65990.573640000002</v>
      </c>
      <c r="I34" s="44">
        <f t="shared" si="4"/>
        <v>11.4</v>
      </c>
      <c r="J34" s="44" t="str">
        <f t="shared" si="4"/>
        <v>No</v>
      </c>
      <c r="K34" s="44">
        <f t="shared" si="4"/>
        <v>26</v>
      </c>
      <c r="L34" s="44">
        <f t="shared" si="4"/>
        <v>0</v>
      </c>
      <c r="M34" s="44" t="str">
        <f t="shared" si="4"/>
        <v>No</v>
      </c>
      <c r="N34" s="44" t="str">
        <f t="shared" si="4"/>
        <v>No</v>
      </c>
      <c r="O34" s="44" t="str">
        <f t="shared" si="4"/>
        <v>No</v>
      </c>
      <c r="P34" s="44" t="str">
        <f>P33</f>
        <v>No</v>
      </c>
      <c r="Q34" s="38">
        <v>5</v>
      </c>
      <c r="R34" s="39">
        <v>0</v>
      </c>
      <c r="S34" s="39">
        <v>0</v>
      </c>
      <c r="T34" s="89">
        <v>0</v>
      </c>
      <c r="U34" s="53"/>
      <c r="V34" s="121"/>
      <c r="W34" s="134" t="s">
        <v>66</v>
      </c>
      <c r="X34" s="127"/>
      <c r="Y34" s="127"/>
      <c r="Z34" s="121"/>
      <c r="AA34" s="121"/>
      <c r="AC34" s="121"/>
      <c r="AD34" s="121"/>
      <c r="AE34" s="121"/>
      <c r="AF34" s="121"/>
      <c r="AG34" s="10"/>
      <c r="AH34" s="10"/>
      <c r="AI34" s="52"/>
      <c r="AJ34" s="52"/>
      <c r="AK34" s="52"/>
    </row>
    <row r="35" spans="1:41" x14ac:dyDescent="0.25">
      <c r="A35" s="88">
        <f t="shared" si="3"/>
        <v>44654</v>
      </c>
      <c r="B35" s="43">
        <f t="shared" si="3"/>
        <v>102</v>
      </c>
      <c r="C35" s="41" t="str">
        <f t="shared" si="3"/>
        <v>Azar</v>
      </c>
      <c r="D35" s="41" t="str">
        <f t="shared" si="3"/>
        <v xml:space="preserve">302 SALMON PLATEADO (ONCORHYNCHUS KISUTCH) </v>
      </c>
      <c r="E35" s="41" t="str">
        <f t="shared" si="3"/>
        <v>1 ADULTOS</v>
      </c>
      <c r="F35" s="43">
        <f t="shared" si="3"/>
        <v>94986</v>
      </c>
      <c r="G35" s="44">
        <f t="shared" si="3"/>
        <v>694.74</v>
      </c>
      <c r="H35" s="37">
        <f t="shared" si="3"/>
        <v>65990.573640000002</v>
      </c>
      <c r="I35" s="44">
        <f t="shared" si="3"/>
        <v>11.4</v>
      </c>
      <c r="J35" s="44" t="str">
        <f t="shared" si="3"/>
        <v>No</v>
      </c>
      <c r="K35" s="44">
        <f t="shared" si="3"/>
        <v>26</v>
      </c>
      <c r="L35" s="44">
        <f t="shared" si="3"/>
        <v>0</v>
      </c>
      <c r="M35" s="44" t="str">
        <f t="shared" si="3"/>
        <v>No</v>
      </c>
      <c r="N35" s="44" t="str">
        <f t="shared" si="3"/>
        <v>No</v>
      </c>
      <c r="O35" s="44" t="str">
        <f t="shared" si="3"/>
        <v>No</v>
      </c>
      <c r="P35" s="44" t="str">
        <f t="shared" si="3"/>
        <v>No</v>
      </c>
      <c r="Q35" s="38">
        <v>6</v>
      </c>
      <c r="R35" s="39">
        <v>0</v>
      </c>
      <c r="S35" s="39">
        <v>0</v>
      </c>
      <c r="T35" s="89">
        <v>0</v>
      </c>
      <c r="U35" s="53"/>
      <c r="V35" s="121"/>
      <c r="W35" s="134" t="s">
        <v>67</v>
      </c>
      <c r="X35" s="127"/>
      <c r="Y35" s="127"/>
      <c r="Z35" s="121"/>
      <c r="AA35" s="121"/>
      <c r="AC35" s="121"/>
      <c r="AD35" s="121"/>
      <c r="AE35" s="121"/>
      <c r="AF35" s="121"/>
      <c r="AG35" s="10"/>
      <c r="AH35" s="10"/>
      <c r="AI35" s="52"/>
      <c r="AJ35" s="52"/>
      <c r="AK35" s="52"/>
    </row>
    <row r="36" spans="1:41" x14ac:dyDescent="0.25">
      <c r="A36" s="88">
        <f t="shared" si="3"/>
        <v>44654</v>
      </c>
      <c r="B36" s="43">
        <f t="shared" si="3"/>
        <v>102</v>
      </c>
      <c r="C36" s="41" t="str">
        <f t="shared" si="3"/>
        <v>Azar</v>
      </c>
      <c r="D36" s="41" t="str">
        <f t="shared" si="3"/>
        <v xml:space="preserve">302 SALMON PLATEADO (ONCORHYNCHUS KISUTCH) </v>
      </c>
      <c r="E36" s="41" t="str">
        <f t="shared" si="3"/>
        <v>1 ADULTOS</v>
      </c>
      <c r="F36" s="43">
        <f t="shared" si="3"/>
        <v>94986</v>
      </c>
      <c r="G36" s="44">
        <f t="shared" si="3"/>
        <v>694.74</v>
      </c>
      <c r="H36" s="37">
        <f t="shared" si="3"/>
        <v>65990.573640000002</v>
      </c>
      <c r="I36" s="44">
        <f t="shared" si="3"/>
        <v>11.4</v>
      </c>
      <c r="J36" s="44" t="str">
        <f t="shared" si="3"/>
        <v>No</v>
      </c>
      <c r="K36" s="44">
        <f t="shared" si="3"/>
        <v>26</v>
      </c>
      <c r="L36" s="44">
        <f t="shared" si="3"/>
        <v>0</v>
      </c>
      <c r="M36" s="44" t="str">
        <f t="shared" si="3"/>
        <v>No</v>
      </c>
      <c r="N36" s="44" t="str">
        <f t="shared" si="3"/>
        <v>No</v>
      </c>
      <c r="O36" s="44" t="str">
        <f t="shared" si="3"/>
        <v>No</v>
      </c>
      <c r="P36" s="44" t="str">
        <f t="shared" si="3"/>
        <v>No</v>
      </c>
      <c r="Q36" s="38">
        <v>7</v>
      </c>
      <c r="R36" s="39">
        <v>1</v>
      </c>
      <c r="S36" s="39">
        <v>0</v>
      </c>
      <c r="T36" s="89">
        <v>0</v>
      </c>
      <c r="U36" s="53"/>
      <c r="V36" s="121"/>
      <c r="W36" s="134" t="s">
        <v>68</v>
      </c>
      <c r="X36" s="127"/>
      <c r="Y36" s="127"/>
      <c r="Z36" s="121"/>
      <c r="AA36" s="121"/>
      <c r="AC36" s="121"/>
      <c r="AD36" s="121"/>
      <c r="AE36" s="121"/>
      <c r="AF36" s="121"/>
      <c r="AG36" s="10"/>
      <c r="AH36" s="10"/>
      <c r="AI36" s="52"/>
      <c r="AJ36" s="52"/>
      <c r="AK36" s="52"/>
    </row>
    <row r="37" spans="1:41" x14ac:dyDescent="0.25">
      <c r="A37" s="88">
        <f t="shared" si="3"/>
        <v>44654</v>
      </c>
      <c r="B37" s="43">
        <f t="shared" si="3"/>
        <v>102</v>
      </c>
      <c r="C37" s="41" t="str">
        <f t="shared" si="3"/>
        <v>Azar</v>
      </c>
      <c r="D37" s="41" t="str">
        <f t="shared" si="3"/>
        <v xml:space="preserve">302 SALMON PLATEADO (ONCORHYNCHUS KISUTCH) </v>
      </c>
      <c r="E37" s="41" t="str">
        <f t="shared" si="3"/>
        <v>1 ADULTOS</v>
      </c>
      <c r="F37" s="43">
        <f t="shared" si="3"/>
        <v>94986</v>
      </c>
      <c r="G37" s="44">
        <f t="shared" si="3"/>
        <v>694.74</v>
      </c>
      <c r="H37" s="37">
        <f t="shared" si="3"/>
        <v>65990.573640000002</v>
      </c>
      <c r="I37" s="44">
        <f t="shared" si="3"/>
        <v>11.4</v>
      </c>
      <c r="J37" s="44" t="str">
        <f t="shared" si="3"/>
        <v>No</v>
      </c>
      <c r="K37" s="44">
        <f t="shared" si="3"/>
        <v>26</v>
      </c>
      <c r="L37" s="44">
        <f t="shared" si="3"/>
        <v>0</v>
      </c>
      <c r="M37" s="44" t="str">
        <f t="shared" si="3"/>
        <v>No</v>
      </c>
      <c r="N37" s="44" t="str">
        <f t="shared" si="3"/>
        <v>No</v>
      </c>
      <c r="O37" s="44" t="str">
        <f t="shared" si="3"/>
        <v>No</v>
      </c>
      <c r="P37" s="44" t="str">
        <f t="shared" si="3"/>
        <v>No</v>
      </c>
      <c r="Q37" s="38">
        <v>8</v>
      </c>
      <c r="R37" s="39">
        <v>0</v>
      </c>
      <c r="S37" s="39">
        <v>0</v>
      </c>
      <c r="T37" s="89">
        <v>0</v>
      </c>
      <c r="U37" s="53"/>
      <c r="V37" s="121"/>
      <c r="W37" s="134" t="s">
        <v>69</v>
      </c>
      <c r="X37" s="127"/>
      <c r="Y37" s="127"/>
      <c r="Z37" s="121"/>
      <c r="AA37" s="121"/>
      <c r="AC37" s="121"/>
      <c r="AD37" s="121"/>
      <c r="AE37" s="121"/>
      <c r="AF37" s="121"/>
      <c r="AG37" s="10"/>
      <c r="AH37" s="10"/>
      <c r="AI37" s="52"/>
      <c r="AJ37" s="52"/>
      <c r="AK37" s="52"/>
    </row>
    <row r="38" spans="1:41" x14ac:dyDescent="0.25">
      <c r="A38" s="88">
        <f t="shared" si="3"/>
        <v>44654</v>
      </c>
      <c r="B38" s="43">
        <f t="shared" si="3"/>
        <v>102</v>
      </c>
      <c r="C38" s="41" t="str">
        <f t="shared" si="3"/>
        <v>Azar</v>
      </c>
      <c r="D38" s="41" t="str">
        <f t="shared" si="3"/>
        <v xml:space="preserve">302 SALMON PLATEADO (ONCORHYNCHUS KISUTCH) </v>
      </c>
      <c r="E38" s="41" t="str">
        <f t="shared" si="3"/>
        <v>1 ADULTOS</v>
      </c>
      <c r="F38" s="43">
        <f t="shared" si="3"/>
        <v>94986</v>
      </c>
      <c r="G38" s="44">
        <f t="shared" si="3"/>
        <v>694.74</v>
      </c>
      <c r="H38" s="37">
        <f t="shared" si="3"/>
        <v>65990.573640000002</v>
      </c>
      <c r="I38" s="44">
        <f t="shared" si="3"/>
        <v>11.4</v>
      </c>
      <c r="J38" s="44" t="str">
        <f t="shared" si="3"/>
        <v>No</v>
      </c>
      <c r="K38" s="44">
        <f t="shared" si="3"/>
        <v>26</v>
      </c>
      <c r="L38" s="44">
        <f t="shared" si="3"/>
        <v>0</v>
      </c>
      <c r="M38" s="44" t="str">
        <f t="shared" si="3"/>
        <v>No</v>
      </c>
      <c r="N38" s="44" t="str">
        <f t="shared" si="3"/>
        <v>No</v>
      </c>
      <c r="O38" s="44" t="str">
        <f t="shared" si="3"/>
        <v>No</v>
      </c>
      <c r="P38" s="44" t="str">
        <f t="shared" si="3"/>
        <v>No</v>
      </c>
      <c r="Q38" s="38">
        <v>9</v>
      </c>
      <c r="R38" s="39">
        <v>0</v>
      </c>
      <c r="S38" s="39">
        <v>0</v>
      </c>
      <c r="T38" s="89">
        <v>0</v>
      </c>
      <c r="U38" s="53"/>
      <c r="V38" s="121"/>
      <c r="W38" s="134" t="s">
        <v>70</v>
      </c>
      <c r="X38" s="127"/>
      <c r="Y38" s="127"/>
      <c r="Z38" s="121"/>
      <c r="AA38" s="121"/>
      <c r="AC38" s="121"/>
      <c r="AD38" s="121"/>
      <c r="AE38" s="121"/>
      <c r="AF38" s="121"/>
      <c r="AG38" s="10"/>
      <c r="AH38" s="10"/>
      <c r="AI38" s="52"/>
      <c r="AJ38" s="52"/>
      <c r="AK38" s="52"/>
    </row>
    <row r="39" spans="1:41" x14ac:dyDescent="0.25">
      <c r="A39" s="88">
        <f t="shared" si="3"/>
        <v>44654</v>
      </c>
      <c r="B39" s="43">
        <f t="shared" si="3"/>
        <v>102</v>
      </c>
      <c r="C39" s="41" t="str">
        <f t="shared" si="3"/>
        <v>Azar</v>
      </c>
      <c r="D39" s="41" t="str">
        <f t="shared" si="3"/>
        <v xml:space="preserve">302 SALMON PLATEADO (ONCORHYNCHUS KISUTCH) </v>
      </c>
      <c r="E39" s="41" t="str">
        <f t="shared" si="3"/>
        <v>1 ADULTOS</v>
      </c>
      <c r="F39" s="43">
        <f t="shared" si="3"/>
        <v>94986</v>
      </c>
      <c r="G39" s="44">
        <f t="shared" si="3"/>
        <v>694.74</v>
      </c>
      <c r="H39" s="37">
        <f t="shared" si="3"/>
        <v>65990.573640000002</v>
      </c>
      <c r="I39" s="44">
        <f t="shared" si="3"/>
        <v>11.4</v>
      </c>
      <c r="J39" s="44" t="str">
        <f t="shared" si="3"/>
        <v>No</v>
      </c>
      <c r="K39" s="44">
        <f t="shared" si="3"/>
        <v>26</v>
      </c>
      <c r="L39" s="44">
        <f t="shared" si="3"/>
        <v>0</v>
      </c>
      <c r="M39" s="44" t="str">
        <f t="shared" si="3"/>
        <v>No</v>
      </c>
      <c r="N39" s="44" t="str">
        <f t="shared" si="3"/>
        <v>No</v>
      </c>
      <c r="O39" s="44" t="str">
        <f t="shared" si="3"/>
        <v>No</v>
      </c>
      <c r="P39" s="44" t="str">
        <f t="shared" si="3"/>
        <v>No</v>
      </c>
      <c r="Q39" s="38">
        <v>10</v>
      </c>
      <c r="R39" s="39">
        <v>0</v>
      </c>
      <c r="S39" s="39">
        <v>0</v>
      </c>
      <c r="T39" s="89">
        <v>0</v>
      </c>
      <c r="U39" s="53"/>
      <c r="V39" s="121"/>
      <c r="W39" s="134" t="s">
        <v>71</v>
      </c>
      <c r="X39" s="127"/>
      <c r="Y39" s="127"/>
      <c r="Z39" s="121"/>
      <c r="AA39" s="121"/>
      <c r="AC39" s="121"/>
      <c r="AD39" s="121"/>
      <c r="AE39" s="121"/>
      <c r="AF39" s="121"/>
      <c r="AG39" s="10"/>
      <c r="AH39" s="10"/>
      <c r="AI39" s="52"/>
      <c r="AJ39" s="52"/>
      <c r="AK39" s="52"/>
    </row>
    <row r="40" spans="1:41" ht="15.75" thickBot="1" x14ac:dyDescent="0.3">
      <c r="A40" s="88">
        <f t="shared" si="3"/>
        <v>44654</v>
      </c>
      <c r="B40" s="43">
        <f t="shared" si="3"/>
        <v>102</v>
      </c>
      <c r="C40" s="41" t="str">
        <f t="shared" si="3"/>
        <v>Azar</v>
      </c>
      <c r="D40" s="41" t="str">
        <f t="shared" si="3"/>
        <v xml:space="preserve">302 SALMON PLATEADO (ONCORHYNCHUS KISUTCH) </v>
      </c>
      <c r="E40" s="41" t="str">
        <f t="shared" si="3"/>
        <v>1 ADULTOS</v>
      </c>
      <c r="F40" s="43">
        <f t="shared" si="3"/>
        <v>94986</v>
      </c>
      <c r="G40" s="44">
        <f t="shared" si="3"/>
        <v>694.74</v>
      </c>
      <c r="H40" s="37">
        <f t="shared" si="3"/>
        <v>65990.573640000002</v>
      </c>
      <c r="I40" s="44">
        <f t="shared" si="3"/>
        <v>11.4</v>
      </c>
      <c r="J40" s="44" t="str">
        <f t="shared" si="3"/>
        <v>No</v>
      </c>
      <c r="K40" s="44">
        <f t="shared" si="3"/>
        <v>26</v>
      </c>
      <c r="L40" s="44">
        <f t="shared" si="3"/>
        <v>0</v>
      </c>
      <c r="M40" s="44" t="str">
        <f t="shared" si="3"/>
        <v>No</v>
      </c>
      <c r="N40" s="44" t="str">
        <f t="shared" si="3"/>
        <v>No</v>
      </c>
      <c r="O40" s="44" t="str">
        <f t="shared" si="3"/>
        <v>No</v>
      </c>
      <c r="P40" s="44" t="str">
        <f t="shared" si="3"/>
        <v>No</v>
      </c>
      <c r="Q40" s="81" t="s">
        <v>65</v>
      </c>
      <c r="R40" s="61">
        <v>0</v>
      </c>
      <c r="S40" s="61">
        <v>0</v>
      </c>
      <c r="T40" s="91">
        <v>0</v>
      </c>
      <c r="U40" s="53"/>
      <c r="V40" s="121"/>
      <c r="W40" s="134" t="s">
        <v>72</v>
      </c>
      <c r="X40" s="127"/>
      <c r="Y40" s="127"/>
      <c r="Z40" s="121"/>
      <c r="AA40" s="121"/>
      <c r="AC40" s="121"/>
      <c r="AD40" s="121"/>
      <c r="AE40" s="121"/>
      <c r="AF40" s="121"/>
      <c r="AG40" s="10"/>
      <c r="AH40" s="10"/>
      <c r="AI40" s="52"/>
      <c r="AJ40" s="52"/>
      <c r="AK40" s="52"/>
    </row>
    <row r="41" spans="1:41" s="36" customFormat="1" ht="15.75" thickBot="1" x14ac:dyDescent="0.3">
      <c r="A41" s="72" t="s">
        <v>41</v>
      </c>
      <c r="B41" s="73" t="s">
        <v>42</v>
      </c>
      <c r="C41" s="73" t="s">
        <v>43</v>
      </c>
      <c r="D41" s="73" t="s">
        <v>44</v>
      </c>
      <c r="E41" s="73" t="s">
        <v>45</v>
      </c>
      <c r="F41" s="73" t="s">
        <v>46</v>
      </c>
      <c r="G41" s="73" t="s">
        <v>47</v>
      </c>
      <c r="H41" s="74" t="s">
        <v>48</v>
      </c>
      <c r="I41" s="73" t="s">
        <v>49</v>
      </c>
      <c r="J41" s="73" t="s">
        <v>50</v>
      </c>
      <c r="K41" s="73" t="s">
        <v>51</v>
      </c>
      <c r="L41" s="73" t="s">
        <v>52</v>
      </c>
      <c r="M41" s="75" t="s">
        <v>53</v>
      </c>
      <c r="N41" s="73" t="s">
        <v>54</v>
      </c>
      <c r="O41" s="73" t="s">
        <v>55</v>
      </c>
      <c r="P41" s="75" t="s">
        <v>56</v>
      </c>
      <c r="Q41" s="79" t="s">
        <v>57</v>
      </c>
      <c r="R41" s="73" t="s">
        <v>58</v>
      </c>
      <c r="S41" s="73" t="s">
        <v>59</v>
      </c>
      <c r="T41" s="80" t="s">
        <v>60</v>
      </c>
      <c r="U41" s="54"/>
      <c r="V41" s="123"/>
      <c r="W41" s="134" t="s">
        <v>73</v>
      </c>
      <c r="X41" s="127"/>
      <c r="Y41" s="127"/>
      <c r="Z41" s="123"/>
      <c r="AA41" s="123"/>
      <c r="AB41" s="124"/>
      <c r="AC41" s="123"/>
      <c r="AD41" s="123"/>
      <c r="AE41" s="123"/>
      <c r="AF41" s="123"/>
      <c r="AG41" s="35"/>
      <c r="AH41" s="35"/>
      <c r="AI41" s="55"/>
      <c r="AJ41" s="55"/>
      <c r="AK41" s="55"/>
      <c r="AL41" s="125"/>
      <c r="AM41" s="125"/>
      <c r="AN41" s="125"/>
      <c r="AO41" s="125"/>
    </row>
    <row r="42" spans="1:41" x14ac:dyDescent="0.25">
      <c r="A42" s="86">
        <v>44654</v>
      </c>
      <c r="B42" s="62">
        <v>103</v>
      </c>
      <c r="C42" s="63" t="s">
        <v>2</v>
      </c>
      <c r="D42" s="64" t="s">
        <v>11</v>
      </c>
      <c r="E42" s="63" t="s">
        <v>61</v>
      </c>
      <c r="F42" s="146">
        <v>94112</v>
      </c>
      <c r="G42" s="145">
        <v>667.38</v>
      </c>
      <c r="H42" s="66">
        <f>+(F42*G42)/1000</f>
        <v>62808.466560000001</v>
      </c>
      <c r="I42" s="67">
        <v>11.4</v>
      </c>
      <c r="J42" s="68" t="s">
        <v>34</v>
      </c>
      <c r="K42" s="67">
        <v>26</v>
      </c>
      <c r="L42" s="69"/>
      <c r="M42" s="68" t="s">
        <v>34</v>
      </c>
      <c r="N42" s="68" t="s">
        <v>34</v>
      </c>
      <c r="O42" s="68" t="s">
        <v>34</v>
      </c>
      <c r="P42" s="68" t="s">
        <v>34</v>
      </c>
      <c r="Q42" s="70">
        <v>1</v>
      </c>
      <c r="R42" s="71">
        <v>0</v>
      </c>
      <c r="S42" s="71">
        <v>0</v>
      </c>
      <c r="T42" s="87">
        <v>0</v>
      </c>
      <c r="U42" s="53"/>
      <c r="V42" s="121"/>
      <c r="W42" s="134" t="s">
        <v>74</v>
      </c>
      <c r="X42" s="129"/>
      <c r="Y42" s="129"/>
      <c r="Z42" s="121"/>
      <c r="AA42" s="121"/>
      <c r="AB42" s="121"/>
      <c r="AC42" s="121"/>
      <c r="AD42" s="121"/>
      <c r="AE42" s="121"/>
      <c r="AF42" s="121"/>
      <c r="AG42" s="10"/>
      <c r="AH42" s="10"/>
      <c r="AI42" s="52"/>
      <c r="AJ42" s="52"/>
      <c r="AK42" s="52"/>
    </row>
    <row r="43" spans="1:41" x14ac:dyDescent="0.25">
      <c r="A43" s="88">
        <f>IF(A42="","",A42)</f>
        <v>44654</v>
      </c>
      <c r="B43" s="43">
        <f t="shared" ref="B43:P52" si="5">B42</f>
        <v>103</v>
      </c>
      <c r="C43" s="41" t="str">
        <f t="shared" si="5"/>
        <v>Azar</v>
      </c>
      <c r="D43" s="41" t="str">
        <f t="shared" si="5"/>
        <v xml:space="preserve">302 SALMON PLATEADO (ONCORHYNCHUS KISUTCH) </v>
      </c>
      <c r="E43" s="41" t="str">
        <f t="shared" si="5"/>
        <v>1 ADULTOS</v>
      </c>
      <c r="F43" s="43">
        <f t="shared" si="5"/>
        <v>94112</v>
      </c>
      <c r="G43" s="44">
        <f t="shared" si="5"/>
        <v>667.38</v>
      </c>
      <c r="H43" s="37">
        <f t="shared" si="5"/>
        <v>62808.466560000001</v>
      </c>
      <c r="I43" s="44">
        <f t="shared" si="5"/>
        <v>11.4</v>
      </c>
      <c r="J43" s="44" t="str">
        <f t="shared" si="5"/>
        <v>No</v>
      </c>
      <c r="K43" s="44">
        <f t="shared" si="5"/>
        <v>26</v>
      </c>
      <c r="L43" s="44">
        <f t="shared" si="5"/>
        <v>0</v>
      </c>
      <c r="M43" s="44" t="str">
        <f t="shared" si="5"/>
        <v>No</v>
      </c>
      <c r="N43" s="44" t="str">
        <f t="shared" si="5"/>
        <v>No</v>
      </c>
      <c r="O43" s="44" t="str">
        <f t="shared" si="5"/>
        <v>No</v>
      </c>
      <c r="P43" s="44" t="str">
        <f t="shared" si="5"/>
        <v>No</v>
      </c>
      <c r="Q43" s="38">
        <v>2</v>
      </c>
      <c r="R43" s="46">
        <v>1</v>
      </c>
      <c r="S43" s="46">
        <v>0</v>
      </c>
      <c r="T43" s="93">
        <v>0</v>
      </c>
      <c r="U43" s="53"/>
      <c r="V43" s="121"/>
      <c r="W43" s="134" t="s">
        <v>75</v>
      </c>
      <c r="X43" s="126"/>
      <c r="Y43" s="123"/>
      <c r="Z43" s="121"/>
      <c r="AA43" s="121"/>
      <c r="AC43" s="121"/>
      <c r="AD43" s="121"/>
      <c r="AE43" s="121"/>
      <c r="AF43" s="121"/>
      <c r="AG43" s="10"/>
      <c r="AH43" s="10"/>
      <c r="AI43" s="52"/>
      <c r="AJ43" s="52"/>
      <c r="AK43" s="52"/>
    </row>
    <row r="44" spans="1:41" x14ac:dyDescent="0.25">
      <c r="A44" s="88">
        <f t="shared" ref="A44:A52" si="6">IF(A43="","",A43)</f>
        <v>44654</v>
      </c>
      <c r="B44" s="43">
        <f t="shared" si="5"/>
        <v>103</v>
      </c>
      <c r="C44" s="41" t="str">
        <f t="shared" si="5"/>
        <v>Azar</v>
      </c>
      <c r="D44" s="41" t="str">
        <f t="shared" si="5"/>
        <v xml:space="preserve">302 SALMON PLATEADO (ONCORHYNCHUS KISUTCH) </v>
      </c>
      <c r="E44" s="41" t="str">
        <f t="shared" si="5"/>
        <v>1 ADULTOS</v>
      </c>
      <c r="F44" s="43">
        <f t="shared" si="5"/>
        <v>94112</v>
      </c>
      <c r="G44" s="44">
        <f t="shared" si="5"/>
        <v>667.38</v>
      </c>
      <c r="H44" s="37">
        <f t="shared" si="5"/>
        <v>62808.466560000001</v>
      </c>
      <c r="I44" s="44">
        <f t="shared" si="5"/>
        <v>11.4</v>
      </c>
      <c r="J44" s="44" t="str">
        <f t="shared" si="5"/>
        <v>No</v>
      </c>
      <c r="K44" s="44">
        <f t="shared" si="5"/>
        <v>26</v>
      </c>
      <c r="L44" s="44">
        <f t="shared" si="5"/>
        <v>0</v>
      </c>
      <c r="M44" s="44" t="str">
        <f t="shared" si="5"/>
        <v>No</v>
      </c>
      <c r="N44" s="44" t="str">
        <f t="shared" si="5"/>
        <v>No</v>
      </c>
      <c r="O44" s="44" t="str">
        <f t="shared" si="5"/>
        <v>No</v>
      </c>
      <c r="P44" s="44" t="str">
        <f t="shared" si="5"/>
        <v>No</v>
      </c>
      <c r="Q44" s="38">
        <v>3</v>
      </c>
      <c r="R44" s="46">
        <v>0</v>
      </c>
      <c r="S44" s="46">
        <v>0</v>
      </c>
      <c r="T44" s="93">
        <v>0</v>
      </c>
      <c r="U44" s="53"/>
      <c r="V44" s="121"/>
      <c r="W44" s="134" t="s">
        <v>76</v>
      </c>
      <c r="X44" s="127"/>
      <c r="Y44" s="127"/>
      <c r="Z44" s="121"/>
      <c r="AA44" s="121"/>
      <c r="AC44" s="121"/>
      <c r="AD44" s="121"/>
      <c r="AE44" s="121"/>
      <c r="AF44" s="121"/>
      <c r="AG44" s="10"/>
      <c r="AH44" s="10"/>
      <c r="AI44" s="52"/>
      <c r="AJ44" s="52"/>
      <c r="AK44" s="52"/>
    </row>
    <row r="45" spans="1:41" x14ac:dyDescent="0.25">
      <c r="A45" s="88">
        <f t="shared" si="6"/>
        <v>44654</v>
      </c>
      <c r="B45" s="43">
        <f t="shared" si="5"/>
        <v>103</v>
      </c>
      <c r="C45" s="41" t="str">
        <f t="shared" si="5"/>
        <v>Azar</v>
      </c>
      <c r="D45" s="41" t="str">
        <f t="shared" si="5"/>
        <v xml:space="preserve">302 SALMON PLATEADO (ONCORHYNCHUS KISUTCH) </v>
      </c>
      <c r="E45" s="41" t="str">
        <f t="shared" si="5"/>
        <v>1 ADULTOS</v>
      </c>
      <c r="F45" s="43">
        <f t="shared" si="5"/>
        <v>94112</v>
      </c>
      <c r="G45" s="44">
        <f t="shared" si="5"/>
        <v>667.38</v>
      </c>
      <c r="H45" s="37">
        <f t="shared" si="5"/>
        <v>62808.466560000001</v>
      </c>
      <c r="I45" s="44">
        <f t="shared" si="5"/>
        <v>11.4</v>
      </c>
      <c r="J45" s="44" t="str">
        <f t="shared" si="5"/>
        <v>No</v>
      </c>
      <c r="K45" s="44">
        <f t="shared" si="5"/>
        <v>26</v>
      </c>
      <c r="L45" s="44">
        <f t="shared" si="5"/>
        <v>0</v>
      </c>
      <c r="M45" s="44" t="str">
        <f t="shared" si="5"/>
        <v>No</v>
      </c>
      <c r="N45" s="44" t="str">
        <f t="shared" si="5"/>
        <v>No</v>
      </c>
      <c r="O45" s="44" t="str">
        <f t="shared" si="5"/>
        <v>No</v>
      </c>
      <c r="P45" s="44" t="str">
        <f t="shared" si="5"/>
        <v>No</v>
      </c>
      <c r="Q45" s="38">
        <v>4</v>
      </c>
      <c r="R45" s="46">
        <v>0</v>
      </c>
      <c r="S45" s="46">
        <v>0</v>
      </c>
      <c r="T45" s="93">
        <v>0</v>
      </c>
      <c r="U45" s="53"/>
      <c r="V45" s="121"/>
      <c r="W45" s="134" t="s">
        <v>77</v>
      </c>
      <c r="X45" s="127"/>
      <c r="Y45" s="127"/>
      <c r="Z45" s="121"/>
      <c r="AA45" s="121"/>
      <c r="AC45" s="121"/>
      <c r="AD45" s="121"/>
      <c r="AE45" s="121"/>
      <c r="AF45" s="121"/>
      <c r="AG45" s="10"/>
      <c r="AH45" s="10"/>
      <c r="AI45" s="52"/>
      <c r="AJ45" s="52"/>
      <c r="AK45" s="52"/>
    </row>
    <row r="46" spans="1:41" x14ac:dyDescent="0.25">
      <c r="A46" s="88">
        <f t="shared" si="6"/>
        <v>44654</v>
      </c>
      <c r="B46" s="43">
        <f t="shared" si="5"/>
        <v>103</v>
      </c>
      <c r="C46" s="41" t="str">
        <f t="shared" si="5"/>
        <v>Azar</v>
      </c>
      <c r="D46" s="41" t="str">
        <f t="shared" si="5"/>
        <v xml:space="preserve">302 SALMON PLATEADO (ONCORHYNCHUS KISUTCH) </v>
      </c>
      <c r="E46" s="41" t="str">
        <f t="shared" si="5"/>
        <v>1 ADULTOS</v>
      </c>
      <c r="F46" s="43">
        <f t="shared" si="5"/>
        <v>94112</v>
      </c>
      <c r="G46" s="44">
        <f t="shared" si="5"/>
        <v>667.38</v>
      </c>
      <c r="H46" s="37">
        <f t="shared" si="5"/>
        <v>62808.466560000001</v>
      </c>
      <c r="I46" s="44">
        <f t="shared" si="5"/>
        <v>11.4</v>
      </c>
      <c r="J46" s="44" t="str">
        <f t="shared" si="5"/>
        <v>No</v>
      </c>
      <c r="K46" s="44">
        <f t="shared" si="5"/>
        <v>26</v>
      </c>
      <c r="L46" s="44">
        <f t="shared" si="5"/>
        <v>0</v>
      </c>
      <c r="M46" s="44" t="str">
        <f t="shared" si="5"/>
        <v>No</v>
      </c>
      <c r="N46" s="44" t="str">
        <f t="shared" si="5"/>
        <v>No</v>
      </c>
      <c r="O46" s="44" t="str">
        <f t="shared" si="5"/>
        <v>No</v>
      </c>
      <c r="P46" s="44" t="str">
        <f t="shared" si="5"/>
        <v>No</v>
      </c>
      <c r="Q46" s="38">
        <v>5</v>
      </c>
      <c r="R46" s="46">
        <v>0</v>
      </c>
      <c r="S46" s="46">
        <v>0</v>
      </c>
      <c r="T46" s="93">
        <v>0</v>
      </c>
      <c r="U46" s="53"/>
      <c r="V46" s="121"/>
      <c r="W46" s="134" t="s">
        <v>78</v>
      </c>
      <c r="X46" s="127"/>
      <c r="Y46" s="127"/>
      <c r="Z46" s="121"/>
      <c r="AA46" s="121"/>
      <c r="AC46" s="121"/>
      <c r="AD46" s="121"/>
      <c r="AE46" s="121"/>
      <c r="AF46" s="121"/>
      <c r="AG46" s="10"/>
      <c r="AH46" s="10"/>
      <c r="AI46" s="52"/>
      <c r="AJ46" s="52"/>
      <c r="AK46" s="52"/>
    </row>
    <row r="47" spans="1:41" x14ac:dyDescent="0.25">
      <c r="A47" s="88">
        <f t="shared" si="6"/>
        <v>44654</v>
      </c>
      <c r="B47" s="43">
        <f t="shared" si="5"/>
        <v>103</v>
      </c>
      <c r="C47" s="41" t="str">
        <f t="shared" si="5"/>
        <v>Azar</v>
      </c>
      <c r="D47" s="41" t="str">
        <f t="shared" si="5"/>
        <v xml:space="preserve">302 SALMON PLATEADO (ONCORHYNCHUS KISUTCH) </v>
      </c>
      <c r="E47" s="41" t="str">
        <f t="shared" si="5"/>
        <v>1 ADULTOS</v>
      </c>
      <c r="F47" s="43">
        <f t="shared" si="5"/>
        <v>94112</v>
      </c>
      <c r="G47" s="44">
        <f t="shared" si="5"/>
        <v>667.38</v>
      </c>
      <c r="H47" s="37">
        <f t="shared" si="5"/>
        <v>62808.466560000001</v>
      </c>
      <c r="I47" s="44">
        <f t="shared" si="5"/>
        <v>11.4</v>
      </c>
      <c r="J47" s="44" t="str">
        <f t="shared" si="5"/>
        <v>No</v>
      </c>
      <c r="K47" s="44">
        <f t="shared" si="5"/>
        <v>26</v>
      </c>
      <c r="L47" s="44">
        <f t="shared" si="5"/>
        <v>0</v>
      </c>
      <c r="M47" s="44" t="str">
        <f t="shared" si="5"/>
        <v>No</v>
      </c>
      <c r="N47" s="44" t="str">
        <f t="shared" si="5"/>
        <v>No</v>
      </c>
      <c r="O47" s="44" t="str">
        <f t="shared" si="5"/>
        <v>No</v>
      </c>
      <c r="P47" s="44" t="str">
        <f t="shared" si="5"/>
        <v>No</v>
      </c>
      <c r="Q47" s="38">
        <v>6</v>
      </c>
      <c r="R47" s="46">
        <v>1</v>
      </c>
      <c r="S47" s="46">
        <v>0</v>
      </c>
      <c r="T47" s="93">
        <v>0</v>
      </c>
      <c r="U47" s="53"/>
      <c r="V47" s="121"/>
      <c r="W47" s="134" t="s">
        <v>79</v>
      </c>
      <c r="X47" s="127"/>
      <c r="Y47" s="127"/>
      <c r="Z47" s="121"/>
      <c r="AA47" s="121"/>
      <c r="AC47" s="121"/>
      <c r="AD47" s="121"/>
      <c r="AE47" s="121"/>
      <c r="AF47" s="121"/>
      <c r="AG47" s="10"/>
      <c r="AH47" s="10"/>
      <c r="AI47" s="52"/>
      <c r="AJ47" s="52"/>
      <c r="AK47" s="52"/>
    </row>
    <row r="48" spans="1:41" x14ac:dyDescent="0.25">
      <c r="A48" s="88">
        <f t="shared" si="6"/>
        <v>44654</v>
      </c>
      <c r="B48" s="43">
        <f t="shared" si="5"/>
        <v>103</v>
      </c>
      <c r="C48" s="41" t="str">
        <f t="shared" si="5"/>
        <v>Azar</v>
      </c>
      <c r="D48" s="41" t="str">
        <f t="shared" si="5"/>
        <v xml:space="preserve">302 SALMON PLATEADO (ONCORHYNCHUS KISUTCH) </v>
      </c>
      <c r="E48" s="41" t="str">
        <f t="shared" si="5"/>
        <v>1 ADULTOS</v>
      </c>
      <c r="F48" s="43">
        <f t="shared" si="5"/>
        <v>94112</v>
      </c>
      <c r="G48" s="44">
        <f t="shared" si="5"/>
        <v>667.38</v>
      </c>
      <c r="H48" s="37">
        <f t="shared" si="5"/>
        <v>62808.466560000001</v>
      </c>
      <c r="I48" s="44">
        <f t="shared" si="5"/>
        <v>11.4</v>
      </c>
      <c r="J48" s="44" t="str">
        <f t="shared" si="5"/>
        <v>No</v>
      </c>
      <c r="K48" s="44">
        <f t="shared" si="5"/>
        <v>26</v>
      </c>
      <c r="L48" s="44">
        <f t="shared" si="5"/>
        <v>0</v>
      </c>
      <c r="M48" s="44" t="str">
        <f t="shared" si="5"/>
        <v>No</v>
      </c>
      <c r="N48" s="44" t="str">
        <f t="shared" si="5"/>
        <v>No</v>
      </c>
      <c r="O48" s="44" t="str">
        <f t="shared" si="5"/>
        <v>No</v>
      </c>
      <c r="P48" s="44" t="str">
        <f t="shared" si="5"/>
        <v>No</v>
      </c>
      <c r="Q48" s="38">
        <v>7</v>
      </c>
      <c r="R48" s="46">
        <v>0</v>
      </c>
      <c r="S48" s="46">
        <v>0</v>
      </c>
      <c r="T48" s="93">
        <v>0</v>
      </c>
      <c r="U48" s="53"/>
      <c r="V48" s="121"/>
      <c r="W48" s="134" t="s">
        <v>80</v>
      </c>
      <c r="X48" s="127"/>
      <c r="Y48" s="127"/>
      <c r="Z48" s="121"/>
      <c r="AA48" s="121"/>
      <c r="AC48" s="121"/>
      <c r="AD48" s="121"/>
      <c r="AE48" s="121"/>
      <c r="AF48" s="121"/>
      <c r="AG48" s="10"/>
      <c r="AH48" s="10"/>
      <c r="AI48" s="52"/>
      <c r="AJ48" s="52"/>
      <c r="AK48" s="52"/>
    </row>
    <row r="49" spans="1:41" x14ac:dyDescent="0.25">
      <c r="A49" s="88">
        <f t="shared" si="6"/>
        <v>44654</v>
      </c>
      <c r="B49" s="43">
        <f t="shared" si="5"/>
        <v>103</v>
      </c>
      <c r="C49" s="41" t="str">
        <f t="shared" si="5"/>
        <v>Azar</v>
      </c>
      <c r="D49" s="41" t="str">
        <f t="shared" si="5"/>
        <v xml:space="preserve">302 SALMON PLATEADO (ONCORHYNCHUS KISUTCH) </v>
      </c>
      <c r="E49" s="41" t="str">
        <f t="shared" si="5"/>
        <v>1 ADULTOS</v>
      </c>
      <c r="F49" s="43">
        <f t="shared" si="5"/>
        <v>94112</v>
      </c>
      <c r="G49" s="44">
        <f t="shared" si="5"/>
        <v>667.38</v>
      </c>
      <c r="H49" s="37">
        <f t="shared" si="5"/>
        <v>62808.466560000001</v>
      </c>
      <c r="I49" s="44">
        <f t="shared" si="5"/>
        <v>11.4</v>
      </c>
      <c r="J49" s="44" t="str">
        <f t="shared" si="5"/>
        <v>No</v>
      </c>
      <c r="K49" s="44">
        <f t="shared" si="5"/>
        <v>26</v>
      </c>
      <c r="L49" s="44">
        <f t="shared" si="5"/>
        <v>0</v>
      </c>
      <c r="M49" s="44" t="str">
        <f t="shared" si="5"/>
        <v>No</v>
      </c>
      <c r="N49" s="44" t="str">
        <f t="shared" si="5"/>
        <v>No</v>
      </c>
      <c r="O49" s="44" t="str">
        <f t="shared" si="5"/>
        <v>No</v>
      </c>
      <c r="P49" s="44" t="str">
        <f t="shared" si="5"/>
        <v>No</v>
      </c>
      <c r="Q49" s="38">
        <v>8</v>
      </c>
      <c r="R49" s="46">
        <v>0</v>
      </c>
      <c r="S49" s="46">
        <v>0</v>
      </c>
      <c r="T49" s="93">
        <v>0</v>
      </c>
      <c r="U49" s="53"/>
      <c r="V49" s="121"/>
      <c r="W49" s="134" t="s">
        <v>81</v>
      </c>
      <c r="X49" s="127"/>
      <c r="Y49" s="127"/>
      <c r="Z49" s="121"/>
      <c r="AA49" s="121"/>
      <c r="AC49" s="121"/>
      <c r="AD49" s="121"/>
      <c r="AE49" s="121"/>
      <c r="AF49" s="121"/>
      <c r="AG49" s="10"/>
      <c r="AH49" s="10"/>
      <c r="AI49" s="52"/>
      <c r="AJ49" s="52"/>
      <c r="AK49" s="52"/>
    </row>
    <row r="50" spans="1:41" x14ac:dyDescent="0.25">
      <c r="A50" s="88">
        <f t="shared" si="6"/>
        <v>44654</v>
      </c>
      <c r="B50" s="43">
        <f t="shared" si="5"/>
        <v>103</v>
      </c>
      <c r="C50" s="41" t="str">
        <f t="shared" si="5"/>
        <v>Azar</v>
      </c>
      <c r="D50" s="41" t="str">
        <f t="shared" si="5"/>
        <v xml:space="preserve">302 SALMON PLATEADO (ONCORHYNCHUS KISUTCH) </v>
      </c>
      <c r="E50" s="41" t="str">
        <f t="shared" si="5"/>
        <v>1 ADULTOS</v>
      </c>
      <c r="F50" s="43">
        <f t="shared" si="5"/>
        <v>94112</v>
      </c>
      <c r="G50" s="44">
        <f t="shared" si="5"/>
        <v>667.38</v>
      </c>
      <c r="H50" s="37">
        <f t="shared" si="5"/>
        <v>62808.466560000001</v>
      </c>
      <c r="I50" s="44">
        <f t="shared" si="5"/>
        <v>11.4</v>
      </c>
      <c r="J50" s="44" t="str">
        <f t="shared" si="5"/>
        <v>No</v>
      </c>
      <c r="K50" s="44">
        <f t="shared" si="5"/>
        <v>26</v>
      </c>
      <c r="L50" s="44">
        <f t="shared" si="5"/>
        <v>0</v>
      </c>
      <c r="M50" s="44" t="str">
        <f t="shared" si="5"/>
        <v>No</v>
      </c>
      <c r="N50" s="44" t="str">
        <f t="shared" si="5"/>
        <v>No</v>
      </c>
      <c r="O50" s="44" t="str">
        <f t="shared" si="5"/>
        <v>No</v>
      </c>
      <c r="P50" s="44" t="str">
        <f t="shared" si="5"/>
        <v>No</v>
      </c>
      <c r="Q50" s="38">
        <v>9</v>
      </c>
      <c r="R50" s="46">
        <v>2</v>
      </c>
      <c r="S50" s="46">
        <v>0</v>
      </c>
      <c r="T50" s="93">
        <v>0</v>
      </c>
      <c r="U50" s="53"/>
      <c r="V50" s="121"/>
      <c r="W50" s="134" t="s">
        <v>82</v>
      </c>
      <c r="X50" s="127"/>
      <c r="Y50" s="127"/>
      <c r="Z50" s="121"/>
      <c r="AA50" s="121"/>
      <c r="AC50" s="121"/>
      <c r="AD50" s="121"/>
      <c r="AE50" s="121"/>
      <c r="AF50" s="121"/>
      <c r="AG50" s="10"/>
      <c r="AH50" s="10"/>
      <c r="AI50" s="52"/>
      <c r="AJ50" s="52"/>
      <c r="AK50" s="52"/>
    </row>
    <row r="51" spans="1:41" x14ac:dyDescent="0.25">
      <c r="A51" s="88">
        <f t="shared" si="6"/>
        <v>44654</v>
      </c>
      <c r="B51" s="43">
        <f t="shared" si="5"/>
        <v>103</v>
      </c>
      <c r="C51" s="41" t="str">
        <f t="shared" si="5"/>
        <v>Azar</v>
      </c>
      <c r="D51" s="41" t="str">
        <f t="shared" si="5"/>
        <v xml:space="preserve">302 SALMON PLATEADO (ONCORHYNCHUS KISUTCH) </v>
      </c>
      <c r="E51" s="41" t="str">
        <f t="shared" si="5"/>
        <v>1 ADULTOS</v>
      </c>
      <c r="F51" s="43">
        <f t="shared" si="5"/>
        <v>94112</v>
      </c>
      <c r="G51" s="44">
        <f t="shared" si="5"/>
        <v>667.38</v>
      </c>
      <c r="H51" s="37">
        <f t="shared" si="5"/>
        <v>62808.466560000001</v>
      </c>
      <c r="I51" s="44">
        <f t="shared" si="5"/>
        <v>11.4</v>
      </c>
      <c r="J51" s="44" t="str">
        <f t="shared" si="5"/>
        <v>No</v>
      </c>
      <c r="K51" s="44">
        <f t="shared" si="5"/>
        <v>26</v>
      </c>
      <c r="L51" s="44">
        <f t="shared" si="5"/>
        <v>0</v>
      </c>
      <c r="M51" s="44" t="str">
        <f t="shared" si="5"/>
        <v>No</v>
      </c>
      <c r="N51" s="44" t="str">
        <f t="shared" si="5"/>
        <v>No</v>
      </c>
      <c r="O51" s="44" t="str">
        <f t="shared" si="5"/>
        <v>No</v>
      </c>
      <c r="P51" s="44" t="str">
        <f t="shared" si="5"/>
        <v>No</v>
      </c>
      <c r="Q51" s="38">
        <v>10</v>
      </c>
      <c r="R51" s="46">
        <v>0</v>
      </c>
      <c r="S51" s="46">
        <v>0</v>
      </c>
      <c r="T51" s="93">
        <v>0</v>
      </c>
      <c r="U51" s="53"/>
      <c r="V51" s="121"/>
      <c r="W51" s="134" t="s">
        <v>83</v>
      </c>
      <c r="X51" s="127"/>
      <c r="Y51" s="127"/>
      <c r="Z51" s="121"/>
      <c r="AA51" s="121"/>
      <c r="AC51" s="121"/>
      <c r="AD51" s="121"/>
      <c r="AE51" s="121"/>
      <c r="AF51" s="121"/>
      <c r="AG51" s="10"/>
      <c r="AH51" s="10"/>
      <c r="AI51" s="52"/>
      <c r="AJ51" s="52"/>
      <c r="AK51" s="52"/>
    </row>
    <row r="52" spans="1:41" ht="15.75" thickBot="1" x14ac:dyDescent="0.3">
      <c r="A52" s="92">
        <f t="shared" si="6"/>
        <v>44654</v>
      </c>
      <c r="B52" s="40">
        <f t="shared" si="5"/>
        <v>103</v>
      </c>
      <c r="C52" s="57" t="str">
        <f t="shared" si="5"/>
        <v>Azar</v>
      </c>
      <c r="D52" s="57" t="str">
        <f t="shared" si="5"/>
        <v xml:space="preserve">302 SALMON PLATEADO (ONCORHYNCHUS KISUTCH) </v>
      </c>
      <c r="E52" s="57" t="str">
        <f t="shared" si="5"/>
        <v>1 ADULTOS</v>
      </c>
      <c r="F52" s="40">
        <f t="shared" si="5"/>
        <v>94112</v>
      </c>
      <c r="G52" s="58">
        <f>G51</f>
        <v>667.38</v>
      </c>
      <c r="H52" s="59">
        <f t="shared" si="5"/>
        <v>62808.466560000001</v>
      </c>
      <c r="I52" s="58">
        <f t="shared" si="5"/>
        <v>11.4</v>
      </c>
      <c r="J52" s="58" t="str">
        <f t="shared" si="5"/>
        <v>No</v>
      </c>
      <c r="K52" s="58">
        <f t="shared" si="5"/>
        <v>26</v>
      </c>
      <c r="L52" s="58">
        <f t="shared" si="5"/>
        <v>0</v>
      </c>
      <c r="M52" s="58" t="str">
        <f t="shared" si="5"/>
        <v>No</v>
      </c>
      <c r="N52" s="58" t="str">
        <f t="shared" si="5"/>
        <v>No</v>
      </c>
      <c r="O52" s="58" t="str">
        <f t="shared" si="5"/>
        <v>No</v>
      </c>
      <c r="P52" s="58" t="str">
        <f t="shared" si="5"/>
        <v>No</v>
      </c>
      <c r="Q52" s="81" t="s">
        <v>65</v>
      </c>
      <c r="R52" s="82">
        <v>0</v>
      </c>
      <c r="S52" s="82">
        <v>0</v>
      </c>
      <c r="T52" s="94">
        <v>0</v>
      </c>
      <c r="U52" s="53"/>
      <c r="V52" s="121"/>
      <c r="W52" s="134" t="s">
        <v>84</v>
      </c>
      <c r="X52" s="127"/>
      <c r="Y52" s="127"/>
      <c r="Z52" s="121"/>
      <c r="AA52" s="121"/>
      <c r="AC52" s="121"/>
      <c r="AD52" s="121"/>
      <c r="AE52" s="121"/>
      <c r="AF52" s="121"/>
      <c r="AG52" s="10"/>
      <c r="AH52" s="10"/>
      <c r="AI52" s="52"/>
      <c r="AJ52" s="52"/>
      <c r="AK52" s="52"/>
    </row>
    <row r="53" spans="1:41" s="36" customFormat="1" ht="15.75" thickBot="1" x14ac:dyDescent="0.3">
      <c r="A53" s="72" t="s">
        <v>41</v>
      </c>
      <c r="B53" s="73" t="s">
        <v>42</v>
      </c>
      <c r="C53" s="73" t="s">
        <v>43</v>
      </c>
      <c r="D53" s="73" t="s">
        <v>44</v>
      </c>
      <c r="E53" s="73" t="s">
        <v>45</v>
      </c>
      <c r="F53" s="73" t="s">
        <v>46</v>
      </c>
      <c r="G53" s="73" t="s">
        <v>47</v>
      </c>
      <c r="H53" s="74" t="s">
        <v>48</v>
      </c>
      <c r="I53" s="73" t="s">
        <v>49</v>
      </c>
      <c r="J53" s="73" t="s">
        <v>50</v>
      </c>
      <c r="K53" s="73" t="s">
        <v>51</v>
      </c>
      <c r="L53" s="73" t="s">
        <v>52</v>
      </c>
      <c r="M53" s="75" t="s">
        <v>53</v>
      </c>
      <c r="N53" s="73" t="s">
        <v>54</v>
      </c>
      <c r="O53" s="73" t="s">
        <v>55</v>
      </c>
      <c r="P53" s="75" t="s">
        <v>56</v>
      </c>
      <c r="Q53" s="79" t="s">
        <v>57</v>
      </c>
      <c r="R53" s="73" t="s">
        <v>58</v>
      </c>
      <c r="S53" s="73" t="s">
        <v>59</v>
      </c>
      <c r="T53" s="80" t="s">
        <v>60</v>
      </c>
      <c r="U53" s="54"/>
      <c r="V53" s="123"/>
      <c r="W53" s="134" t="s">
        <v>85</v>
      </c>
      <c r="X53" s="127"/>
      <c r="Y53" s="127"/>
      <c r="Z53" s="123"/>
      <c r="AA53" s="123"/>
      <c r="AB53" s="124"/>
      <c r="AC53" s="123"/>
      <c r="AD53" s="126"/>
      <c r="AE53" s="123"/>
      <c r="AF53" s="123"/>
      <c r="AG53" s="35"/>
      <c r="AH53" s="35"/>
      <c r="AI53" s="55"/>
      <c r="AJ53" s="55"/>
      <c r="AK53" s="55"/>
      <c r="AL53" s="125"/>
      <c r="AM53" s="125"/>
      <c r="AN53" s="125"/>
      <c r="AO53" s="125"/>
    </row>
    <row r="54" spans="1:41" x14ac:dyDescent="0.25">
      <c r="A54" s="86">
        <v>44654</v>
      </c>
      <c r="B54" s="62">
        <v>104</v>
      </c>
      <c r="C54" s="63" t="s">
        <v>2</v>
      </c>
      <c r="D54" s="64" t="s">
        <v>11</v>
      </c>
      <c r="E54" s="63" t="s">
        <v>61</v>
      </c>
      <c r="F54" s="146">
        <v>97397</v>
      </c>
      <c r="G54" s="145">
        <v>715.78</v>
      </c>
      <c r="H54" s="66">
        <f>+(F54*G54)/1000</f>
        <v>69714.824659999998</v>
      </c>
      <c r="I54" s="67">
        <v>11.4</v>
      </c>
      <c r="J54" s="68" t="s">
        <v>34</v>
      </c>
      <c r="K54" s="67">
        <v>26</v>
      </c>
      <c r="L54" s="69"/>
      <c r="M54" s="68" t="s">
        <v>34</v>
      </c>
      <c r="N54" s="68" t="s">
        <v>34</v>
      </c>
      <c r="O54" s="68" t="s">
        <v>34</v>
      </c>
      <c r="P54" s="68" t="s">
        <v>34</v>
      </c>
      <c r="Q54" s="70">
        <v>1</v>
      </c>
      <c r="R54" s="71">
        <v>0</v>
      </c>
      <c r="S54" s="71">
        <v>0</v>
      </c>
      <c r="T54" s="87">
        <v>0</v>
      </c>
      <c r="U54" s="53"/>
      <c r="V54" s="121"/>
      <c r="W54" s="134" t="s">
        <v>86</v>
      </c>
      <c r="X54" s="129"/>
      <c r="Y54" s="129"/>
      <c r="Z54" s="121"/>
      <c r="AA54" s="121"/>
      <c r="AB54" s="121"/>
      <c r="AC54" s="121"/>
      <c r="AD54" s="121"/>
      <c r="AE54" s="121"/>
      <c r="AF54" s="121"/>
      <c r="AG54" s="10"/>
      <c r="AH54" s="10"/>
      <c r="AI54" s="52"/>
      <c r="AJ54" s="52"/>
      <c r="AK54" s="52"/>
    </row>
    <row r="55" spans="1:41" x14ac:dyDescent="0.25">
      <c r="A55" s="88">
        <f>IF(A54="","",A54)</f>
        <v>44654</v>
      </c>
      <c r="B55" s="43">
        <f t="shared" ref="B55:P64" si="7">B54</f>
        <v>104</v>
      </c>
      <c r="C55" s="41" t="str">
        <f t="shared" si="7"/>
        <v>Azar</v>
      </c>
      <c r="D55" s="41" t="str">
        <f t="shared" si="7"/>
        <v xml:space="preserve">302 SALMON PLATEADO (ONCORHYNCHUS KISUTCH) </v>
      </c>
      <c r="E55" s="41" t="str">
        <f t="shared" si="7"/>
        <v>1 ADULTOS</v>
      </c>
      <c r="F55" s="43">
        <f t="shared" si="7"/>
        <v>97397</v>
      </c>
      <c r="G55" s="44">
        <f t="shared" si="7"/>
        <v>715.78</v>
      </c>
      <c r="H55" s="37">
        <f t="shared" si="7"/>
        <v>69714.824659999998</v>
      </c>
      <c r="I55" s="44">
        <f t="shared" si="7"/>
        <v>11.4</v>
      </c>
      <c r="J55" s="44" t="str">
        <f t="shared" si="7"/>
        <v>No</v>
      </c>
      <c r="K55" s="44">
        <f t="shared" si="7"/>
        <v>26</v>
      </c>
      <c r="L55" s="44">
        <f t="shared" si="7"/>
        <v>0</v>
      </c>
      <c r="M55" s="44" t="str">
        <f t="shared" si="7"/>
        <v>No</v>
      </c>
      <c r="N55" s="44" t="str">
        <f t="shared" si="7"/>
        <v>No</v>
      </c>
      <c r="O55" s="44" t="str">
        <f t="shared" si="7"/>
        <v>No</v>
      </c>
      <c r="P55" s="44" t="str">
        <f t="shared" si="7"/>
        <v>No</v>
      </c>
      <c r="Q55" s="38">
        <v>2</v>
      </c>
      <c r="R55" s="46">
        <v>0</v>
      </c>
      <c r="S55" s="46">
        <v>0</v>
      </c>
      <c r="T55" s="93">
        <v>0</v>
      </c>
      <c r="U55" s="53"/>
      <c r="V55" s="121"/>
      <c r="W55" s="134" t="s">
        <v>87</v>
      </c>
      <c r="X55" s="126"/>
      <c r="Y55" s="123"/>
      <c r="Z55" s="121"/>
      <c r="AA55" s="121"/>
      <c r="AC55" s="121"/>
      <c r="AD55" s="121"/>
      <c r="AE55" s="121"/>
      <c r="AF55" s="121"/>
      <c r="AG55" s="10"/>
      <c r="AH55" s="10"/>
      <c r="AI55" s="52"/>
      <c r="AJ55" s="52"/>
      <c r="AK55" s="52"/>
    </row>
    <row r="56" spans="1:41" x14ac:dyDescent="0.25">
      <c r="A56" s="88">
        <f t="shared" ref="A56:A64" si="8">IF(A55="","",A55)</f>
        <v>44654</v>
      </c>
      <c r="B56" s="43">
        <f t="shared" si="7"/>
        <v>104</v>
      </c>
      <c r="C56" s="41" t="str">
        <f t="shared" si="7"/>
        <v>Azar</v>
      </c>
      <c r="D56" s="41" t="str">
        <f t="shared" si="7"/>
        <v xml:space="preserve">302 SALMON PLATEADO (ONCORHYNCHUS KISUTCH) </v>
      </c>
      <c r="E56" s="41" t="str">
        <f t="shared" si="7"/>
        <v>1 ADULTOS</v>
      </c>
      <c r="F56" s="43">
        <f t="shared" si="7"/>
        <v>97397</v>
      </c>
      <c r="G56" s="44">
        <f t="shared" si="7"/>
        <v>715.78</v>
      </c>
      <c r="H56" s="37">
        <f t="shared" si="7"/>
        <v>69714.824659999998</v>
      </c>
      <c r="I56" s="44">
        <f t="shared" si="7"/>
        <v>11.4</v>
      </c>
      <c r="J56" s="44" t="str">
        <f t="shared" si="7"/>
        <v>No</v>
      </c>
      <c r="K56" s="44">
        <f t="shared" si="7"/>
        <v>26</v>
      </c>
      <c r="L56" s="44">
        <f t="shared" si="7"/>
        <v>0</v>
      </c>
      <c r="M56" s="44" t="str">
        <f t="shared" si="7"/>
        <v>No</v>
      </c>
      <c r="N56" s="44" t="str">
        <f t="shared" si="7"/>
        <v>No</v>
      </c>
      <c r="O56" s="44" t="str">
        <f t="shared" si="7"/>
        <v>No</v>
      </c>
      <c r="P56" s="44" t="str">
        <f t="shared" si="7"/>
        <v>No</v>
      </c>
      <c r="Q56" s="38">
        <v>3</v>
      </c>
      <c r="R56" s="46">
        <v>0</v>
      </c>
      <c r="S56" s="46">
        <v>0</v>
      </c>
      <c r="T56" s="93">
        <v>0</v>
      </c>
      <c r="U56" s="53"/>
      <c r="V56" s="127"/>
      <c r="W56" s="134" t="s">
        <v>88</v>
      </c>
      <c r="X56" s="127"/>
      <c r="Y56" s="127"/>
      <c r="Z56" s="121"/>
      <c r="AA56" s="121"/>
      <c r="AC56" s="121"/>
      <c r="AD56" s="121"/>
      <c r="AE56" s="121"/>
      <c r="AF56" s="121"/>
      <c r="AG56" s="10"/>
      <c r="AH56" s="10"/>
      <c r="AI56" s="52"/>
      <c r="AJ56" s="52"/>
      <c r="AK56" s="52"/>
    </row>
    <row r="57" spans="1:41" x14ac:dyDescent="0.25">
      <c r="A57" s="88">
        <f t="shared" si="8"/>
        <v>44654</v>
      </c>
      <c r="B57" s="43">
        <f t="shared" si="7"/>
        <v>104</v>
      </c>
      <c r="C57" s="41" t="str">
        <f t="shared" si="7"/>
        <v>Azar</v>
      </c>
      <c r="D57" s="41" t="str">
        <f t="shared" si="7"/>
        <v xml:space="preserve">302 SALMON PLATEADO (ONCORHYNCHUS KISUTCH) </v>
      </c>
      <c r="E57" s="41" t="str">
        <f t="shared" si="7"/>
        <v>1 ADULTOS</v>
      </c>
      <c r="F57" s="43">
        <f t="shared" si="7"/>
        <v>97397</v>
      </c>
      <c r="G57" s="44">
        <f t="shared" si="7"/>
        <v>715.78</v>
      </c>
      <c r="H57" s="37">
        <f t="shared" si="7"/>
        <v>69714.824659999998</v>
      </c>
      <c r="I57" s="44">
        <f t="shared" si="7"/>
        <v>11.4</v>
      </c>
      <c r="J57" s="44" t="str">
        <f t="shared" si="7"/>
        <v>No</v>
      </c>
      <c r="K57" s="44">
        <f t="shared" si="7"/>
        <v>26</v>
      </c>
      <c r="L57" s="44">
        <f t="shared" si="7"/>
        <v>0</v>
      </c>
      <c r="M57" s="44" t="str">
        <f t="shared" si="7"/>
        <v>No</v>
      </c>
      <c r="N57" s="44" t="str">
        <f t="shared" si="7"/>
        <v>No</v>
      </c>
      <c r="O57" s="44" t="str">
        <f t="shared" si="7"/>
        <v>No</v>
      </c>
      <c r="P57" s="44" t="str">
        <f t="shared" si="7"/>
        <v>No</v>
      </c>
      <c r="Q57" s="38">
        <v>4</v>
      </c>
      <c r="R57" s="46">
        <v>0</v>
      </c>
      <c r="S57" s="46">
        <v>0</v>
      </c>
      <c r="T57" s="93">
        <v>0</v>
      </c>
      <c r="U57" s="53"/>
      <c r="V57" s="121"/>
      <c r="W57" s="134" t="s">
        <v>89</v>
      </c>
      <c r="X57" s="127"/>
      <c r="Y57" s="127"/>
      <c r="Z57" s="121"/>
      <c r="AA57" s="121"/>
      <c r="AC57" s="121"/>
      <c r="AD57" s="121"/>
      <c r="AE57" s="121"/>
      <c r="AF57" s="121"/>
      <c r="AG57" s="10"/>
      <c r="AH57" s="10"/>
      <c r="AI57" s="52"/>
      <c r="AJ57" s="52"/>
      <c r="AK57" s="52"/>
    </row>
    <row r="58" spans="1:41" x14ac:dyDescent="0.25">
      <c r="A58" s="88">
        <f t="shared" si="8"/>
        <v>44654</v>
      </c>
      <c r="B58" s="43">
        <f t="shared" si="7"/>
        <v>104</v>
      </c>
      <c r="C58" s="41" t="str">
        <f t="shared" si="7"/>
        <v>Azar</v>
      </c>
      <c r="D58" s="41" t="str">
        <f t="shared" si="7"/>
        <v xml:space="preserve">302 SALMON PLATEADO (ONCORHYNCHUS KISUTCH) </v>
      </c>
      <c r="E58" s="41" t="str">
        <f t="shared" si="7"/>
        <v>1 ADULTOS</v>
      </c>
      <c r="F58" s="43">
        <f t="shared" si="7"/>
        <v>97397</v>
      </c>
      <c r="G58" s="44">
        <f t="shared" si="7"/>
        <v>715.78</v>
      </c>
      <c r="H58" s="37">
        <f t="shared" si="7"/>
        <v>69714.824659999998</v>
      </c>
      <c r="I58" s="44">
        <f t="shared" si="7"/>
        <v>11.4</v>
      </c>
      <c r="J58" s="44" t="str">
        <f t="shared" si="7"/>
        <v>No</v>
      </c>
      <c r="K58" s="44">
        <f t="shared" si="7"/>
        <v>26</v>
      </c>
      <c r="L58" s="44">
        <f t="shared" si="7"/>
        <v>0</v>
      </c>
      <c r="M58" s="44" t="str">
        <f t="shared" si="7"/>
        <v>No</v>
      </c>
      <c r="N58" s="44" t="str">
        <f t="shared" si="7"/>
        <v>No</v>
      </c>
      <c r="O58" s="44" t="str">
        <f t="shared" si="7"/>
        <v>No</v>
      </c>
      <c r="P58" s="44" t="str">
        <f t="shared" si="7"/>
        <v>No</v>
      </c>
      <c r="Q58" s="38">
        <v>5</v>
      </c>
      <c r="R58" s="46">
        <v>0</v>
      </c>
      <c r="S58" s="46">
        <v>0</v>
      </c>
      <c r="T58" s="93">
        <v>0</v>
      </c>
      <c r="U58" s="53"/>
      <c r="V58" s="121"/>
      <c r="W58" s="134" t="s">
        <v>90</v>
      </c>
      <c r="X58" s="127"/>
      <c r="Y58" s="127"/>
      <c r="Z58" s="121"/>
      <c r="AA58" s="121"/>
      <c r="AC58" s="121"/>
      <c r="AD58" s="121"/>
      <c r="AE58" s="121"/>
      <c r="AF58" s="121"/>
      <c r="AG58" s="10"/>
      <c r="AH58" s="10"/>
      <c r="AI58" s="52"/>
      <c r="AJ58" s="52"/>
      <c r="AK58" s="52"/>
    </row>
    <row r="59" spans="1:41" x14ac:dyDescent="0.25">
      <c r="A59" s="88">
        <f t="shared" si="8"/>
        <v>44654</v>
      </c>
      <c r="B59" s="43">
        <f t="shared" si="7"/>
        <v>104</v>
      </c>
      <c r="C59" s="41" t="str">
        <f t="shared" si="7"/>
        <v>Azar</v>
      </c>
      <c r="D59" s="41" t="str">
        <f t="shared" si="7"/>
        <v xml:space="preserve">302 SALMON PLATEADO (ONCORHYNCHUS KISUTCH) </v>
      </c>
      <c r="E59" s="41" t="str">
        <f t="shared" si="7"/>
        <v>1 ADULTOS</v>
      </c>
      <c r="F59" s="43">
        <f t="shared" si="7"/>
        <v>97397</v>
      </c>
      <c r="G59" s="44">
        <f t="shared" si="7"/>
        <v>715.78</v>
      </c>
      <c r="H59" s="37">
        <f t="shared" si="7"/>
        <v>69714.824659999998</v>
      </c>
      <c r="I59" s="44">
        <f t="shared" si="7"/>
        <v>11.4</v>
      </c>
      <c r="J59" s="44" t="str">
        <f t="shared" si="7"/>
        <v>No</v>
      </c>
      <c r="K59" s="44">
        <f t="shared" si="7"/>
        <v>26</v>
      </c>
      <c r="L59" s="44">
        <f t="shared" si="7"/>
        <v>0</v>
      </c>
      <c r="M59" s="44" t="str">
        <f t="shared" si="7"/>
        <v>No</v>
      </c>
      <c r="N59" s="44" t="str">
        <f t="shared" si="7"/>
        <v>No</v>
      </c>
      <c r="O59" s="44" t="str">
        <f t="shared" si="7"/>
        <v>No</v>
      </c>
      <c r="P59" s="44" t="str">
        <f t="shared" si="7"/>
        <v>No</v>
      </c>
      <c r="Q59" s="38">
        <v>6</v>
      </c>
      <c r="R59" s="46">
        <v>0</v>
      </c>
      <c r="S59" s="46">
        <v>0</v>
      </c>
      <c r="T59" s="93">
        <v>0</v>
      </c>
      <c r="U59" s="53"/>
      <c r="V59" s="121"/>
      <c r="W59" s="134" t="s">
        <v>91</v>
      </c>
      <c r="X59" s="127"/>
      <c r="Y59" s="127"/>
      <c r="Z59" s="121"/>
      <c r="AA59" s="121"/>
      <c r="AC59" s="121"/>
      <c r="AD59" s="121"/>
      <c r="AE59" s="121"/>
      <c r="AF59" s="121"/>
      <c r="AG59" s="10"/>
      <c r="AH59" s="10"/>
      <c r="AI59" s="52"/>
      <c r="AJ59" s="52"/>
      <c r="AK59" s="52"/>
    </row>
    <row r="60" spans="1:41" x14ac:dyDescent="0.25">
      <c r="A60" s="88">
        <f t="shared" si="8"/>
        <v>44654</v>
      </c>
      <c r="B60" s="43">
        <f t="shared" si="7"/>
        <v>104</v>
      </c>
      <c r="C60" s="41" t="str">
        <f t="shared" si="7"/>
        <v>Azar</v>
      </c>
      <c r="D60" s="41" t="str">
        <f t="shared" si="7"/>
        <v xml:space="preserve">302 SALMON PLATEADO (ONCORHYNCHUS KISUTCH) </v>
      </c>
      <c r="E60" s="41" t="str">
        <f t="shared" si="7"/>
        <v>1 ADULTOS</v>
      </c>
      <c r="F60" s="43">
        <f t="shared" si="7"/>
        <v>97397</v>
      </c>
      <c r="G60" s="44">
        <f t="shared" si="7"/>
        <v>715.78</v>
      </c>
      <c r="H60" s="37">
        <f t="shared" si="7"/>
        <v>69714.824659999998</v>
      </c>
      <c r="I60" s="44">
        <f t="shared" si="7"/>
        <v>11.4</v>
      </c>
      <c r="J60" s="44" t="str">
        <f t="shared" si="7"/>
        <v>No</v>
      </c>
      <c r="K60" s="44">
        <f t="shared" si="7"/>
        <v>26</v>
      </c>
      <c r="L60" s="44">
        <f t="shared" si="7"/>
        <v>0</v>
      </c>
      <c r="M60" s="44" t="str">
        <f t="shared" si="7"/>
        <v>No</v>
      </c>
      <c r="N60" s="44" t="str">
        <f t="shared" si="7"/>
        <v>No</v>
      </c>
      <c r="O60" s="44" t="str">
        <f t="shared" si="7"/>
        <v>No</v>
      </c>
      <c r="P60" s="44" t="str">
        <f t="shared" si="7"/>
        <v>No</v>
      </c>
      <c r="Q60" s="38">
        <v>7</v>
      </c>
      <c r="R60" s="46">
        <v>0</v>
      </c>
      <c r="S60" s="46">
        <v>0</v>
      </c>
      <c r="T60" s="93">
        <v>0</v>
      </c>
      <c r="U60" s="53"/>
      <c r="V60" s="121"/>
      <c r="W60" s="134" t="s">
        <v>92</v>
      </c>
      <c r="X60" s="127"/>
      <c r="Y60" s="127"/>
      <c r="Z60" s="121"/>
      <c r="AA60" s="121"/>
      <c r="AC60" s="121"/>
      <c r="AD60" s="121"/>
      <c r="AE60" s="121"/>
      <c r="AF60" s="121"/>
      <c r="AG60" s="10"/>
      <c r="AH60" s="10"/>
      <c r="AI60" s="52"/>
      <c r="AJ60" s="52"/>
      <c r="AK60" s="52"/>
    </row>
    <row r="61" spans="1:41" x14ac:dyDescent="0.25">
      <c r="A61" s="88">
        <f t="shared" si="8"/>
        <v>44654</v>
      </c>
      <c r="B61" s="43">
        <f t="shared" si="7"/>
        <v>104</v>
      </c>
      <c r="C61" s="41" t="str">
        <f t="shared" si="7"/>
        <v>Azar</v>
      </c>
      <c r="D61" s="41" t="str">
        <f t="shared" si="7"/>
        <v xml:space="preserve">302 SALMON PLATEADO (ONCORHYNCHUS KISUTCH) </v>
      </c>
      <c r="E61" s="41" t="str">
        <f t="shared" si="7"/>
        <v>1 ADULTOS</v>
      </c>
      <c r="F61" s="43">
        <f t="shared" si="7"/>
        <v>97397</v>
      </c>
      <c r="G61" s="44">
        <f t="shared" si="7"/>
        <v>715.78</v>
      </c>
      <c r="H61" s="37">
        <f t="shared" si="7"/>
        <v>69714.824659999998</v>
      </c>
      <c r="I61" s="44">
        <f t="shared" si="7"/>
        <v>11.4</v>
      </c>
      <c r="J61" s="44" t="str">
        <f t="shared" si="7"/>
        <v>No</v>
      </c>
      <c r="K61" s="44">
        <f t="shared" si="7"/>
        <v>26</v>
      </c>
      <c r="L61" s="44">
        <f t="shared" si="7"/>
        <v>0</v>
      </c>
      <c r="M61" s="44" t="str">
        <f t="shared" si="7"/>
        <v>No</v>
      </c>
      <c r="N61" s="44" t="str">
        <f t="shared" si="7"/>
        <v>No</v>
      </c>
      <c r="O61" s="44" t="str">
        <f t="shared" si="7"/>
        <v>No</v>
      </c>
      <c r="P61" s="44" t="str">
        <f t="shared" si="7"/>
        <v>No</v>
      </c>
      <c r="Q61" s="38">
        <v>8</v>
      </c>
      <c r="R61" s="46">
        <v>0</v>
      </c>
      <c r="S61" s="46">
        <v>0</v>
      </c>
      <c r="T61" s="93">
        <v>0</v>
      </c>
      <c r="U61" s="53"/>
      <c r="V61" s="121"/>
      <c r="W61" s="134" t="s">
        <v>93</v>
      </c>
      <c r="X61" s="127"/>
      <c r="Y61" s="127"/>
      <c r="Z61" s="121"/>
      <c r="AA61" s="121"/>
      <c r="AC61" s="121"/>
      <c r="AD61" s="121"/>
      <c r="AE61" s="121"/>
      <c r="AF61" s="121"/>
      <c r="AG61" s="10"/>
      <c r="AH61" s="10"/>
      <c r="AI61" s="52"/>
      <c r="AJ61" s="52"/>
      <c r="AK61" s="52"/>
    </row>
    <row r="62" spans="1:41" x14ac:dyDescent="0.25">
      <c r="A62" s="88">
        <f t="shared" si="8"/>
        <v>44654</v>
      </c>
      <c r="B62" s="43">
        <f t="shared" si="7"/>
        <v>104</v>
      </c>
      <c r="C62" s="41" t="str">
        <f t="shared" si="7"/>
        <v>Azar</v>
      </c>
      <c r="D62" s="41" t="str">
        <f t="shared" si="7"/>
        <v xml:space="preserve">302 SALMON PLATEADO (ONCORHYNCHUS KISUTCH) </v>
      </c>
      <c r="E62" s="41" t="str">
        <f t="shared" si="7"/>
        <v>1 ADULTOS</v>
      </c>
      <c r="F62" s="43">
        <f t="shared" si="7"/>
        <v>97397</v>
      </c>
      <c r="G62" s="44">
        <f t="shared" si="7"/>
        <v>715.78</v>
      </c>
      <c r="H62" s="37">
        <f t="shared" si="7"/>
        <v>69714.824659999998</v>
      </c>
      <c r="I62" s="44">
        <f t="shared" si="7"/>
        <v>11.4</v>
      </c>
      <c r="J62" s="44" t="str">
        <f t="shared" si="7"/>
        <v>No</v>
      </c>
      <c r="K62" s="44">
        <f t="shared" si="7"/>
        <v>26</v>
      </c>
      <c r="L62" s="44">
        <f t="shared" si="7"/>
        <v>0</v>
      </c>
      <c r="M62" s="44" t="str">
        <f t="shared" si="7"/>
        <v>No</v>
      </c>
      <c r="N62" s="44" t="str">
        <f t="shared" si="7"/>
        <v>No</v>
      </c>
      <c r="O62" s="44" t="str">
        <f t="shared" si="7"/>
        <v>No</v>
      </c>
      <c r="P62" s="44" t="str">
        <f t="shared" si="7"/>
        <v>No</v>
      </c>
      <c r="Q62" s="38">
        <v>9</v>
      </c>
      <c r="R62" s="46">
        <v>0</v>
      </c>
      <c r="S62" s="46">
        <v>0</v>
      </c>
      <c r="T62" s="93">
        <v>0</v>
      </c>
      <c r="U62" s="53"/>
      <c r="V62" s="121"/>
      <c r="W62" s="134" t="s">
        <v>94</v>
      </c>
      <c r="X62" s="127"/>
      <c r="Y62" s="127"/>
      <c r="Z62" s="121"/>
      <c r="AA62" s="121"/>
      <c r="AC62" s="121"/>
      <c r="AD62" s="121"/>
      <c r="AE62" s="121"/>
      <c r="AF62" s="121"/>
      <c r="AG62" s="10"/>
      <c r="AH62" s="10"/>
      <c r="AI62" s="52"/>
      <c r="AJ62" s="52"/>
      <c r="AK62" s="52"/>
    </row>
    <row r="63" spans="1:41" x14ac:dyDescent="0.25">
      <c r="A63" s="88">
        <f t="shared" si="8"/>
        <v>44654</v>
      </c>
      <c r="B63" s="43">
        <f t="shared" si="7"/>
        <v>104</v>
      </c>
      <c r="C63" s="41" t="str">
        <f t="shared" si="7"/>
        <v>Azar</v>
      </c>
      <c r="D63" s="41" t="str">
        <f t="shared" si="7"/>
        <v xml:space="preserve">302 SALMON PLATEADO (ONCORHYNCHUS KISUTCH) </v>
      </c>
      <c r="E63" s="41" t="str">
        <f t="shared" si="7"/>
        <v>1 ADULTOS</v>
      </c>
      <c r="F63" s="43">
        <f t="shared" si="7"/>
        <v>97397</v>
      </c>
      <c r="G63" s="44">
        <f t="shared" si="7"/>
        <v>715.78</v>
      </c>
      <c r="H63" s="37">
        <f t="shared" si="7"/>
        <v>69714.824659999998</v>
      </c>
      <c r="I63" s="44">
        <f t="shared" si="7"/>
        <v>11.4</v>
      </c>
      <c r="J63" s="44" t="str">
        <f t="shared" si="7"/>
        <v>No</v>
      </c>
      <c r="K63" s="44">
        <f t="shared" si="7"/>
        <v>26</v>
      </c>
      <c r="L63" s="44">
        <f t="shared" si="7"/>
        <v>0</v>
      </c>
      <c r="M63" s="44" t="str">
        <f t="shared" si="7"/>
        <v>No</v>
      </c>
      <c r="N63" s="44" t="str">
        <f t="shared" si="7"/>
        <v>No</v>
      </c>
      <c r="O63" s="44" t="str">
        <f t="shared" si="7"/>
        <v>No</v>
      </c>
      <c r="P63" s="44" t="str">
        <f t="shared" si="7"/>
        <v>No</v>
      </c>
      <c r="Q63" s="38">
        <v>10</v>
      </c>
      <c r="R63" s="46">
        <v>0</v>
      </c>
      <c r="S63" s="46">
        <v>0</v>
      </c>
      <c r="T63" s="93">
        <v>0</v>
      </c>
      <c r="U63" s="53"/>
      <c r="V63" s="121"/>
      <c r="W63" s="134" t="s">
        <v>95</v>
      </c>
      <c r="X63" s="127"/>
      <c r="Y63" s="127"/>
      <c r="Z63" s="121"/>
      <c r="AA63" s="121"/>
      <c r="AC63" s="121"/>
      <c r="AD63" s="121"/>
      <c r="AE63" s="121"/>
      <c r="AF63" s="121"/>
      <c r="AG63" s="10"/>
      <c r="AH63" s="10"/>
      <c r="AI63" s="52"/>
      <c r="AJ63" s="52"/>
      <c r="AK63" s="52"/>
    </row>
    <row r="64" spans="1:41" ht="15.75" thickBot="1" x14ac:dyDescent="0.3">
      <c r="A64" s="92">
        <f t="shared" si="8"/>
        <v>44654</v>
      </c>
      <c r="B64" s="40">
        <f t="shared" si="7"/>
        <v>104</v>
      </c>
      <c r="C64" s="57" t="str">
        <f t="shared" si="7"/>
        <v>Azar</v>
      </c>
      <c r="D64" s="57" t="str">
        <f t="shared" si="7"/>
        <v xml:space="preserve">302 SALMON PLATEADO (ONCORHYNCHUS KISUTCH) </v>
      </c>
      <c r="E64" s="57" t="str">
        <f t="shared" si="7"/>
        <v>1 ADULTOS</v>
      </c>
      <c r="F64" s="40">
        <f t="shared" si="7"/>
        <v>97397</v>
      </c>
      <c r="G64" s="58">
        <f t="shared" si="7"/>
        <v>715.78</v>
      </c>
      <c r="H64" s="59">
        <f t="shared" si="7"/>
        <v>69714.824659999998</v>
      </c>
      <c r="I64" s="58">
        <f t="shared" si="7"/>
        <v>11.4</v>
      </c>
      <c r="J64" s="58" t="str">
        <f t="shared" si="7"/>
        <v>No</v>
      </c>
      <c r="K64" s="58">
        <f t="shared" si="7"/>
        <v>26</v>
      </c>
      <c r="L64" s="58">
        <f t="shared" si="7"/>
        <v>0</v>
      </c>
      <c r="M64" s="58" t="str">
        <f t="shared" si="7"/>
        <v>No</v>
      </c>
      <c r="N64" s="58" t="str">
        <f t="shared" si="7"/>
        <v>No</v>
      </c>
      <c r="O64" s="58" t="str">
        <f t="shared" si="7"/>
        <v>No</v>
      </c>
      <c r="P64" s="58" t="str">
        <f t="shared" si="7"/>
        <v>No</v>
      </c>
      <c r="Q64" s="81" t="s">
        <v>65</v>
      </c>
      <c r="R64" s="82">
        <v>0</v>
      </c>
      <c r="S64" s="82">
        <v>0</v>
      </c>
      <c r="T64" s="94">
        <v>0</v>
      </c>
      <c r="U64" s="53"/>
      <c r="V64" s="121"/>
      <c r="W64" s="134" t="s">
        <v>96</v>
      </c>
      <c r="X64" s="127"/>
      <c r="Y64" s="127"/>
      <c r="Z64" s="121"/>
      <c r="AA64" s="121"/>
      <c r="AC64" s="121"/>
      <c r="AD64" s="121"/>
      <c r="AE64" s="121"/>
      <c r="AF64" s="121"/>
      <c r="AG64" s="10"/>
      <c r="AH64" s="10"/>
      <c r="AI64" s="52"/>
      <c r="AJ64" s="52"/>
      <c r="AK64" s="52"/>
    </row>
    <row r="65" spans="1:41" s="36" customFormat="1" ht="15.75" thickBot="1" x14ac:dyDescent="0.3">
      <c r="A65" s="72" t="s">
        <v>41</v>
      </c>
      <c r="B65" s="73" t="s">
        <v>42</v>
      </c>
      <c r="C65" s="73" t="s">
        <v>43</v>
      </c>
      <c r="D65" s="73" t="s">
        <v>44</v>
      </c>
      <c r="E65" s="73" t="s">
        <v>45</v>
      </c>
      <c r="F65" s="73" t="s">
        <v>46</v>
      </c>
      <c r="G65" s="73" t="s">
        <v>47</v>
      </c>
      <c r="H65" s="74" t="s">
        <v>48</v>
      </c>
      <c r="I65" s="73" t="s">
        <v>49</v>
      </c>
      <c r="J65" s="73" t="s">
        <v>50</v>
      </c>
      <c r="K65" s="73" t="s">
        <v>51</v>
      </c>
      <c r="L65" s="73" t="s">
        <v>52</v>
      </c>
      <c r="M65" s="75" t="s">
        <v>53</v>
      </c>
      <c r="N65" s="73" t="s">
        <v>54</v>
      </c>
      <c r="O65" s="73" t="s">
        <v>55</v>
      </c>
      <c r="P65" s="75" t="s">
        <v>56</v>
      </c>
      <c r="Q65" s="79" t="s">
        <v>57</v>
      </c>
      <c r="R65" s="73" t="s">
        <v>58</v>
      </c>
      <c r="S65" s="73" t="s">
        <v>59</v>
      </c>
      <c r="T65" s="80" t="s">
        <v>60</v>
      </c>
      <c r="U65" s="54"/>
      <c r="V65" s="123"/>
      <c r="W65" s="134" t="s">
        <v>97</v>
      </c>
      <c r="X65" s="127"/>
      <c r="Y65" s="127"/>
      <c r="Z65" s="123"/>
      <c r="AA65" s="123"/>
      <c r="AB65" s="124"/>
      <c r="AC65" s="123"/>
      <c r="AD65" s="126"/>
      <c r="AE65" s="123"/>
      <c r="AF65" s="123"/>
      <c r="AG65" s="35"/>
      <c r="AH65" s="35"/>
      <c r="AI65" s="55"/>
      <c r="AJ65" s="55"/>
      <c r="AK65" s="55"/>
      <c r="AL65" s="125"/>
      <c r="AM65" s="125"/>
      <c r="AN65" s="125"/>
      <c r="AO65" s="125"/>
    </row>
    <row r="66" spans="1:41" x14ac:dyDescent="0.25">
      <c r="A66" s="86">
        <v>44654</v>
      </c>
      <c r="B66" s="62"/>
      <c r="C66" s="63" t="s">
        <v>2</v>
      </c>
      <c r="D66" s="64" t="s">
        <v>11</v>
      </c>
      <c r="E66" s="63" t="s">
        <v>61</v>
      </c>
      <c r="F66" s="65"/>
      <c r="G66" s="65"/>
      <c r="H66" s="66">
        <f>+(F66*G66)/1000</f>
        <v>0</v>
      </c>
      <c r="I66" s="67">
        <v>12.2</v>
      </c>
      <c r="J66" s="68" t="s">
        <v>34</v>
      </c>
      <c r="K66" s="67">
        <v>29</v>
      </c>
      <c r="L66" s="69"/>
      <c r="M66" s="68" t="s">
        <v>34</v>
      </c>
      <c r="N66" s="68" t="s">
        <v>34</v>
      </c>
      <c r="O66" s="68" t="s">
        <v>34</v>
      </c>
      <c r="P66" s="68" t="s">
        <v>34</v>
      </c>
      <c r="Q66" s="70">
        <v>1</v>
      </c>
      <c r="R66" s="71">
        <v>0</v>
      </c>
      <c r="S66" s="71">
        <v>0</v>
      </c>
      <c r="T66" s="87">
        <v>0</v>
      </c>
      <c r="U66" s="53"/>
      <c r="V66" s="121"/>
      <c r="W66" s="134" t="s">
        <v>98</v>
      </c>
      <c r="X66" s="129"/>
      <c r="Y66" s="129"/>
      <c r="Z66" s="121"/>
      <c r="AA66" s="121"/>
      <c r="AB66" s="121"/>
      <c r="AC66" s="121"/>
      <c r="AD66" s="121"/>
      <c r="AE66" s="121"/>
      <c r="AF66" s="121"/>
      <c r="AG66" s="10"/>
      <c r="AH66" s="10"/>
      <c r="AI66" s="52"/>
      <c r="AJ66" s="52"/>
      <c r="AK66" s="52"/>
    </row>
    <row r="67" spans="1:41" x14ac:dyDescent="0.25">
      <c r="A67" s="88">
        <f>IF(A66="","",A66)</f>
        <v>44654</v>
      </c>
      <c r="B67" s="43">
        <f t="shared" ref="B67:P76" si="9">B66</f>
        <v>0</v>
      </c>
      <c r="C67" s="41" t="str">
        <f t="shared" si="9"/>
        <v>Azar</v>
      </c>
      <c r="D67" s="41" t="str">
        <f t="shared" si="9"/>
        <v xml:space="preserve">302 SALMON PLATEADO (ONCORHYNCHUS KISUTCH) </v>
      </c>
      <c r="E67" s="41" t="str">
        <f t="shared" si="9"/>
        <v>1 ADULTOS</v>
      </c>
      <c r="F67" s="43">
        <f t="shared" si="9"/>
        <v>0</v>
      </c>
      <c r="G67" s="44">
        <f t="shared" si="9"/>
        <v>0</v>
      </c>
      <c r="H67" s="37">
        <f t="shared" si="9"/>
        <v>0</v>
      </c>
      <c r="I67" s="44">
        <f t="shared" si="9"/>
        <v>12.2</v>
      </c>
      <c r="J67" s="44" t="str">
        <f t="shared" si="9"/>
        <v>No</v>
      </c>
      <c r="K67" s="44">
        <f t="shared" si="9"/>
        <v>29</v>
      </c>
      <c r="L67" s="44">
        <f t="shared" si="9"/>
        <v>0</v>
      </c>
      <c r="M67" s="44" t="str">
        <f t="shared" si="9"/>
        <v>No</v>
      </c>
      <c r="N67" s="44" t="str">
        <f t="shared" si="9"/>
        <v>No</v>
      </c>
      <c r="O67" s="44" t="str">
        <f t="shared" si="9"/>
        <v>No</v>
      </c>
      <c r="P67" s="44" t="str">
        <f t="shared" si="9"/>
        <v>No</v>
      </c>
      <c r="Q67" s="38">
        <v>2</v>
      </c>
      <c r="R67" s="46">
        <v>0</v>
      </c>
      <c r="S67" s="46">
        <v>0</v>
      </c>
      <c r="T67" s="93">
        <v>0</v>
      </c>
      <c r="U67" s="53"/>
      <c r="V67" s="121"/>
      <c r="W67" s="134" t="s">
        <v>99</v>
      </c>
      <c r="X67" s="126"/>
      <c r="Y67" s="123"/>
      <c r="Z67" s="121"/>
      <c r="AA67" s="121"/>
      <c r="AC67" s="121"/>
      <c r="AD67" s="121"/>
      <c r="AE67" s="121"/>
      <c r="AF67" s="121"/>
      <c r="AG67" s="10"/>
      <c r="AH67" s="10"/>
      <c r="AI67" s="52"/>
      <c r="AJ67" s="52"/>
      <c r="AK67" s="52"/>
    </row>
    <row r="68" spans="1:41" x14ac:dyDescent="0.25">
      <c r="A68" s="88">
        <f t="shared" ref="A68:A76" si="10">IF(A67="","",A67)</f>
        <v>44654</v>
      </c>
      <c r="B68" s="43">
        <f t="shared" si="9"/>
        <v>0</v>
      </c>
      <c r="C68" s="41" t="str">
        <f t="shared" si="9"/>
        <v>Azar</v>
      </c>
      <c r="D68" s="41" t="str">
        <f t="shared" si="9"/>
        <v xml:space="preserve">302 SALMON PLATEADO (ONCORHYNCHUS KISUTCH) </v>
      </c>
      <c r="E68" s="41" t="str">
        <f t="shared" si="9"/>
        <v>1 ADULTOS</v>
      </c>
      <c r="F68" s="43">
        <f t="shared" si="9"/>
        <v>0</v>
      </c>
      <c r="G68" s="44">
        <f t="shared" si="9"/>
        <v>0</v>
      </c>
      <c r="H68" s="37">
        <f t="shared" si="9"/>
        <v>0</v>
      </c>
      <c r="I68" s="44">
        <f t="shared" si="9"/>
        <v>12.2</v>
      </c>
      <c r="J68" s="44" t="str">
        <f t="shared" si="9"/>
        <v>No</v>
      </c>
      <c r="K68" s="44">
        <f t="shared" si="9"/>
        <v>29</v>
      </c>
      <c r="L68" s="44">
        <f t="shared" si="9"/>
        <v>0</v>
      </c>
      <c r="M68" s="44" t="str">
        <f t="shared" si="9"/>
        <v>No</v>
      </c>
      <c r="N68" s="44" t="str">
        <f t="shared" si="9"/>
        <v>No</v>
      </c>
      <c r="O68" s="44" t="str">
        <f t="shared" si="9"/>
        <v>No</v>
      </c>
      <c r="P68" s="44" t="str">
        <f t="shared" si="9"/>
        <v>No</v>
      </c>
      <c r="Q68" s="38">
        <v>3</v>
      </c>
      <c r="R68" s="46">
        <v>0</v>
      </c>
      <c r="S68" s="46">
        <v>0</v>
      </c>
      <c r="T68" s="93">
        <v>0</v>
      </c>
      <c r="U68" s="53"/>
      <c r="V68" s="121"/>
      <c r="W68" s="134" t="s">
        <v>100</v>
      </c>
      <c r="X68" s="127"/>
      <c r="Y68" s="127"/>
      <c r="Z68" s="121"/>
      <c r="AA68" s="121"/>
      <c r="AC68" s="121"/>
      <c r="AD68" s="121"/>
      <c r="AE68" s="121"/>
      <c r="AF68" s="121"/>
      <c r="AG68" s="10"/>
      <c r="AH68" s="10"/>
      <c r="AI68" s="52"/>
      <c r="AJ68" s="52"/>
      <c r="AK68" s="52"/>
    </row>
    <row r="69" spans="1:41" x14ac:dyDescent="0.25">
      <c r="A69" s="88">
        <f t="shared" si="10"/>
        <v>44654</v>
      </c>
      <c r="B69" s="43">
        <f t="shared" si="9"/>
        <v>0</v>
      </c>
      <c r="C69" s="41" t="str">
        <f t="shared" si="9"/>
        <v>Azar</v>
      </c>
      <c r="D69" s="41" t="str">
        <f t="shared" si="9"/>
        <v xml:space="preserve">302 SALMON PLATEADO (ONCORHYNCHUS KISUTCH) </v>
      </c>
      <c r="E69" s="41" t="str">
        <f t="shared" si="9"/>
        <v>1 ADULTOS</v>
      </c>
      <c r="F69" s="43">
        <f t="shared" si="9"/>
        <v>0</v>
      </c>
      <c r="G69" s="44">
        <f t="shared" si="9"/>
        <v>0</v>
      </c>
      <c r="H69" s="37">
        <f t="shared" si="9"/>
        <v>0</v>
      </c>
      <c r="I69" s="44">
        <f t="shared" si="9"/>
        <v>12.2</v>
      </c>
      <c r="J69" s="44" t="str">
        <f t="shared" si="9"/>
        <v>No</v>
      </c>
      <c r="K69" s="44">
        <f t="shared" si="9"/>
        <v>29</v>
      </c>
      <c r="L69" s="44">
        <f t="shared" si="9"/>
        <v>0</v>
      </c>
      <c r="M69" s="44" t="str">
        <f t="shared" si="9"/>
        <v>No</v>
      </c>
      <c r="N69" s="44" t="str">
        <f t="shared" si="9"/>
        <v>No</v>
      </c>
      <c r="O69" s="44" t="str">
        <f t="shared" si="9"/>
        <v>No</v>
      </c>
      <c r="P69" s="44" t="str">
        <f t="shared" si="9"/>
        <v>No</v>
      </c>
      <c r="Q69" s="38">
        <v>4</v>
      </c>
      <c r="R69" s="46">
        <v>0</v>
      </c>
      <c r="S69" s="46">
        <v>0</v>
      </c>
      <c r="T69" s="93">
        <v>0</v>
      </c>
      <c r="U69" s="53"/>
      <c r="V69" s="121"/>
      <c r="W69" s="134" t="s">
        <v>101</v>
      </c>
      <c r="X69" s="127"/>
      <c r="Y69" s="127"/>
      <c r="Z69" s="121"/>
      <c r="AA69" s="121"/>
      <c r="AC69" s="121"/>
      <c r="AD69" s="121"/>
      <c r="AE69" s="121"/>
      <c r="AF69" s="121"/>
      <c r="AG69" s="10"/>
      <c r="AH69" s="10"/>
      <c r="AI69" s="52"/>
      <c r="AJ69" s="52"/>
      <c r="AK69" s="52"/>
    </row>
    <row r="70" spans="1:41" x14ac:dyDescent="0.25">
      <c r="A70" s="88">
        <f t="shared" si="10"/>
        <v>44654</v>
      </c>
      <c r="B70" s="43">
        <f t="shared" si="9"/>
        <v>0</v>
      </c>
      <c r="C70" s="41" t="str">
        <f t="shared" si="9"/>
        <v>Azar</v>
      </c>
      <c r="D70" s="41" t="str">
        <f t="shared" si="9"/>
        <v xml:space="preserve">302 SALMON PLATEADO (ONCORHYNCHUS KISUTCH) </v>
      </c>
      <c r="E70" s="41" t="str">
        <f t="shared" si="9"/>
        <v>1 ADULTOS</v>
      </c>
      <c r="F70" s="43">
        <f t="shared" si="9"/>
        <v>0</v>
      </c>
      <c r="G70" s="44">
        <f t="shared" si="9"/>
        <v>0</v>
      </c>
      <c r="H70" s="37">
        <f t="shared" si="9"/>
        <v>0</v>
      </c>
      <c r="I70" s="44">
        <f t="shared" si="9"/>
        <v>12.2</v>
      </c>
      <c r="J70" s="44" t="str">
        <f t="shared" si="9"/>
        <v>No</v>
      </c>
      <c r="K70" s="44">
        <f t="shared" si="9"/>
        <v>29</v>
      </c>
      <c r="L70" s="44">
        <f t="shared" si="9"/>
        <v>0</v>
      </c>
      <c r="M70" s="44" t="str">
        <f t="shared" si="9"/>
        <v>No</v>
      </c>
      <c r="N70" s="44" t="str">
        <f t="shared" si="9"/>
        <v>No</v>
      </c>
      <c r="O70" s="44" t="str">
        <f t="shared" si="9"/>
        <v>No</v>
      </c>
      <c r="P70" s="44" t="str">
        <f t="shared" si="9"/>
        <v>No</v>
      </c>
      <c r="Q70" s="38">
        <v>5</v>
      </c>
      <c r="R70" s="46">
        <v>0</v>
      </c>
      <c r="S70" s="46">
        <v>0</v>
      </c>
      <c r="T70" s="93">
        <v>0</v>
      </c>
      <c r="U70" s="53"/>
      <c r="V70" s="121"/>
      <c r="W70" s="134" t="s">
        <v>102</v>
      </c>
      <c r="X70" s="127"/>
      <c r="Y70" s="127"/>
      <c r="Z70" s="121"/>
      <c r="AA70" s="121"/>
      <c r="AC70" s="121"/>
      <c r="AD70" s="121"/>
      <c r="AE70" s="121"/>
      <c r="AF70" s="121"/>
      <c r="AG70" s="10"/>
      <c r="AH70" s="10"/>
      <c r="AI70" s="52"/>
      <c r="AJ70" s="52"/>
      <c r="AK70" s="52"/>
    </row>
    <row r="71" spans="1:41" x14ac:dyDescent="0.25">
      <c r="A71" s="88">
        <f t="shared" si="10"/>
        <v>44654</v>
      </c>
      <c r="B71" s="43">
        <f t="shared" si="9"/>
        <v>0</v>
      </c>
      <c r="C71" s="41" t="str">
        <f t="shared" si="9"/>
        <v>Azar</v>
      </c>
      <c r="D71" s="41" t="str">
        <f t="shared" si="9"/>
        <v xml:space="preserve">302 SALMON PLATEADO (ONCORHYNCHUS KISUTCH) </v>
      </c>
      <c r="E71" s="41" t="str">
        <f t="shared" si="9"/>
        <v>1 ADULTOS</v>
      </c>
      <c r="F71" s="43">
        <f t="shared" si="9"/>
        <v>0</v>
      </c>
      <c r="G71" s="44">
        <f t="shared" si="9"/>
        <v>0</v>
      </c>
      <c r="H71" s="37">
        <f t="shared" si="9"/>
        <v>0</v>
      </c>
      <c r="I71" s="44">
        <f t="shared" si="9"/>
        <v>12.2</v>
      </c>
      <c r="J71" s="44" t="str">
        <f t="shared" si="9"/>
        <v>No</v>
      </c>
      <c r="K71" s="44">
        <f t="shared" si="9"/>
        <v>29</v>
      </c>
      <c r="L71" s="44">
        <f t="shared" si="9"/>
        <v>0</v>
      </c>
      <c r="M71" s="44" t="str">
        <f t="shared" si="9"/>
        <v>No</v>
      </c>
      <c r="N71" s="44" t="str">
        <f t="shared" si="9"/>
        <v>No</v>
      </c>
      <c r="O71" s="44" t="str">
        <f t="shared" si="9"/>
        <v>No</v>
      </c>
      <c r="P71" s="44" t="str">
        <f t="shared" si="9"/>
        <v>No</v>
      </c>
      <c r="Q71" s="38">
        <v>6</v>
      </c>
      <c r="R71" s="46">
        <v>0</v>
      </c>
      <c r="S71" s="46">
        <v>0</v>
      </c>
      <c r="T71" s="93">
        <v>0</v>
      </c>
      <c r="U71" s="53"/>
      <c r="V71" s="121"/>
      <c r="W71" s="134" t="s">
        <v>103</v>
      </c>
      <c r="X71" s="127"/>
      <c r="Y71" s="127"/>
      <c r="Z71" s="121"/>
      <c r="AA71" s="121"/>
      <c r="AC71" s="121"/>
      <c r="AD71" s="121"/>
      <c r="AE71" s="121"/>
      <c r="AF71" s="121"/>
      <c r="AG71" s="10"/>
      <c r="AH71" s="10"/>
      <c r="AI71" s="52"/>
      <c r="AJ71" s="52"/>
      <c r="AK71" s="52"/>
    </row>
    <row r="72" spans="1:41" x14ac:dyDescent="0.25">
      <c r="A72" s="88">
        <f t="shared" si="10"/>
        <v>44654</v>
      </c>
      <c r="B72" s="43">
        <f t="shared" si="9"/>
        <v>0</v>
      </c>
      <c r="C72" s="41" t="str">
        <f t="shared" si="9"/>
        <v>Azar</v>
      </c>
      <c r="D72" s="41" t="str">
        <f t="shared" si="9"/>
        <v xml:space="preserve">302 SALMON PLATEADO (ONCORHYNCHUS KISUTCH) </v>
      </c>
      <c r="E72" s="41" t="str">
        <f t="shared" si="9"/>
        <v>1 ADULTOS</v>
      </c>
      <c r="F72" s="43">
        <f t="shared" si="9"/>
        <v>0</v>
      </c>
      <c r="G72" s="44">
        <f t="shared" si="9"/>
        <v>0</v>
      </c>
      <c r="H72" s="37">
        <f t="shared" si="9"/>
        <v>0</v>
      </c>
      <c r="I72" s="44">
        <f t="shared" si="9"/>
        <v>12.2</v>
      </c>
      <c r="J72" s="44" t="str">
        <f t="shared" si="9"/>
        <v>No</v>
      </c>
      <c r="K72" s="44">
        <f t="shared" si="9"/>
        <v>29</v>
      </c>
      <c r="L72" s="44">
        <f t="shared" si="9"/>
        <v>0</v>
      </c>
      <c r="M72" s="44" t="str">
        <f t="shared" si="9"/>
        <v>No</v>
      </c>
      <c r="N72" s="44" t="str">
        <f t="shared" si="9"/>
        <v>No</v>
      </c>
      <c r="O72" s="44" t="str">
        <f t="shared" si="9"/>
        <v>No</v>
      </c>
      <c r="P72" s="44" t="str">
        <f t="shared" si="9"/>
        <v>No</v>
      </c>
      <c r="Q72" s="38">
        <v>7</v>
      </c>
      <c r="R72" s="46">
        <v>0</v>
      </c>
      <c r="S72" s="46">
        <v>0</v>
      </c>
      <c r="T72" s="93">
        <v>0</v>
      </c>
      <c r="U72" s="53"/>
      <c r="V72" s="121"/>
      <c r="W72" s="134" t="s">
        <v>104</v>
      </c>
      <c r="X72" s="127"/>
      <c r="Y72" s="127"/>
      <c r="Z72" s="121"/>
      <c r="AA72" s="121"/>
      <c r="AC72" s="121"/>
      <c r="AD72" s="121"/>
      <c r="AE72" s="121"/>
      <c r="AF72" s="121"/>
      <c r="AG72" s="10"/>
      <c r="AH72" s="10"/>
      <c r="AI72" s="52"/>
      <c r="AJ72" s="52"/>
      <c r="AK72" s="52"/>
    </row>
    <row r="73" spans="1:41" x14ac:dyDescent="0.25">
      <c r="A73" s="88">
        <f t="shared" si="10"/>
        <v>44654</v>
      </c>
      <c r="B73" s="43">
        <f t="shared" si="9"/>
        <v>0</v>
      </c>
      <c r="C73" s="41" t="str">
        <f t="shared" si="9"/>
        <v>Azar</v>
      </c>
      <c r="D73" s="41" t="str">
        <f t="shared" si="9"/>
        <v xml:space="preserve">302 SALMON PLATEADO (ONCORHYNCHUS KISUTCH) </v>
      </c>
      <c r="E73" s="41" t="str">
        <f t="shared" si="9"/>
        <v>1 ADULTOS</v>
      </c>
      <c r="F73" s="43">
        <f t="shared" si="9"/>
        <v>0</v>
      </c>
      <c r="G73" s="44">
        <f t="shared" si="9"/>
        <v>0</v>
      </c>
      <c r="H73" s="37">
        <f t="shared" si="9"/>
        <v>0</v>
      </c>
      <c r="I73" s="44">
        <f t="shared" si="9"/>
        <v>12.2</v>
      </c>
      <c r="J73" s="44" t="str">
        <f t="shared" si="9"/>
        <v>No</v>
      </c>
      <c r="K73" s="44">
        <f t="shared" si="9"/>
        <v>29</v>
      </c>
      <c r="L73" s="44">
        <f t="shared" si="9"/>
        <v>0</v>
      </c>
      <c r="M73" s="44" t="str">
        <f t="shared" si="9"/>
        <v>No</v>
      </c>
      <c r="N73" s="44" t="str">
        <f t="shared" si="9"/>
        <v>No</v>
      </c>
      <c r="O73" s="44" t="str">
        <f t="shared" si="9"/>
        <v>No</v>
      </c>
      <c r="P73" s="44" t="str">
        <f t="shared" si="9"/>
        <v>No</v>
      </c>
      <c r="Q73" s="38">
        <v>8</v>
      </c>
      <c r="R73" s="46">
        <v>0</v>
      </c>
      <c r="S73" s="46">
        <v>0</v>
      </c>
      <c r="T73" s="93">
        <v>0</v>
      </c>
      <c r="U73" s="53"/>
      <c r="V73" s="121"/>
      <c r="W73" s="134" t="s">
        <v>105</v>
      </c>
      <c r="X73" s="127"/>
      <c r="Y73" s="127"/>
      <c r="Z73" s="121"/>
      <c r="AA73" s="121"/>
      <c r="AC73" s="121"/>
      <c r="AD73" s="121"/>
      <c r="AE73" s="121"/>
      <c r="AF73" s="121"/>
      <c r="AG73" s="10"/>
      <c r="AH73" s="10"/>
      <c r="AI73" s="52"/>
      <c r="AJ73" s="52"/>
      <c r="AK73" s="52"/>
    </row>
    <row r="74" spans="1:41" x14ac:dyDescent="0.25">
      <c r="A74" s="88">
        <f t="shared" si="10"/>
        <v>44654</v>
      </c>
      <c r="B74" s="43">
        <f t="shared" si="9"/>
        <v>0</v>
      </c>
      <c r="C74" s="41" t="str">
        <f t="shared" si="9"/>
        <v>Azar</v>
      </c>
      <c r="D74" s="41" t="str">
        <f t="shared" si="9"/>
        <v xml:space="preserve">302 SALMON PLATEADO (ONCORHYNCHUS KISUTCH) </v>
      </c>
      <c r="E74" s="41" t="str">
        <f t="shared" si="9"/>
        <v>1 ADULTOS</v>
      </c>
      <c r="F74" s="43">
        <f t="shared" si="9"/>
        <v>0</v>
      </c>
      <c r="G74" s="44">
        <f t="shared" si="9"/>
        <v>0</v>
      </c>
      <c r="H74" s="37">
        <f t="shared" si="9"/>
        <v>0</v>
      </c>
      <c r="I74" s="44">
        <f t="shared" si="9"/>
        <v>12.2</v>
      </c>
      <c r="J74" s="44" t="str">
        <f t="shared" si="9"/>
        <v>No</v>
      </c>
      <c r="K74" s="44">
        <f t="shared" si="9"/>
        <v>29</v>
      </c>
      <c r="L74" s="44">
        <f t="shared" si="9"/>
        <v>0</v>
      </c>
      <c r="M74" s="44" t="str">
        <f t="shared" si="9"/>
        <v>No</v>
      </c>
      <c r="N74" s="44" t="str">
        <f t="shared" si="9"/>
        <v>No</v>
      </c>
      <c r="O74" s="44" t="str">
        <f t="shared" si="9"/>
        <v>No</v>
      </c>
      <c r="P74" s="44" t="str">
        <f t="shared" si="9"/>
        <v>No</v>
      </c>
      <c r="Q74" s="38">
        <v>9</v>
      </c>
      <c r="R74" s="46">
        <v>0</v>
      </c>
      <c r="S74" s="46">
        <v>0</v>
      </c>
      <c r="T74" s="93">
        <v>0</v>
      </c>
      <c r="U74" s="53"/>
      <c r="V74" s="121"/>
      <c r="W74" s="134" t="s">
        <v>106</v>
      </c>
      <c r="X74" s="127"/>
      <c r="Y74" s="127"/>
      <c r="Z74" s="121"/>
      <c r="AA74" s="121"/>
      <c r="AC74" s="121"/>
      <c r="AD74" s="121"/>
      <c r="AE74" s="121"/>
      <c r="AF74" s="121"/>
      <c r="AG74" s="10"/>
      <c r="AH74" s="10"/>
      <c r="AI74" s="52"/>
      <c r="AJ74" s="52"/>
      <c r="AK74" s="52"/>
    </row>
    <row r="75" spans="1:41" x14ac:dyDescent="0.25">
      <c r="A75" s="88">
        <f t="shared" si="10"/>
        <v>44654</v>
      </c>
      <c r="B75" s="43">
        <f t="shared" si="9"/>
        <v>0</v>
      </c>
      <c r="C75" s="41" t="str">
        <f t="shared" si="9"/>
        <v>Azar</v>
      </c>
      <c r="D75" s="41" t="str">
        <f t="shared" si="9"/>
        <v xml:space="preserve">302 SALMON PLATEADO (ONCORHYNCHUS KISUTCH) </v>
      </c>
      <c r="E75" s="41" t="str">
        <f t="shared" si="9"/>
        <v>1 ADULTOS</v>
      </c>
      <c r="F75" s="43">
        <f t="shared" si="9"/>
        <v>0</v>
      </c>
      <c r="G75" s="44">
        <f t="shared" si="9"/>
        <v>0</v>
      </c>
      <c r="H75" s="37">
        <f t="shared" si="9"/>
        <v>0</v>
      </c>
      <c r="I75" s="44">
        <f t="shared" si="9"/>
        <v>12.2</v>
      </c>
      <c r="J75" s="44" t="str">
        <f t="shared" si="9"/>
        <v>No</v>
      </c>
      <c r="K75" s="44">
        <f t="shared" si="9"/>
        <v>29</v>
      </c>
      <c r="L75" s="44">
        <f t="shared" si="9"/>
        <v>0</v>
      </c>
      <c r="M75" s="44" t="str">
        <f t="shared" si="9"/>
        <v>No</v>
      </c>
      <c r="N75" s="44" t="str">
        <f t="shared" si="9"/>
        <v>No</v>
      </c>
      <c r="O75" s="44" t="str">
        <f t="shared" si="9"/>
        <v>No</v>
      </c>
      <c r="P75" s="44" t="str">
        <f t="shared" si="9"/>
        <v>No</v>
      </c>
      <c r="Q75" s="38">
        <v>10</v>
      </c>
      <c r="R75" s="46">
        <v>0</v>
      </c>
      <c r="S75" s="46">
        <v>0</v>
      </c>
      <c r="T75" s="93">
        <v>0</v>
      </c>
      <c r="U75" s="53"/>
      <c r="V75" s="121"/>
      <c r="W75" s="134" t="s">
        <v>107</v>
      </c>
      <c r="X75" s="127"/>
      <c r="Y75" s="127"/>
      <c r="Z75" s="121"/>
      <c r="AA75" s="121"/>
      <c r="AC75" s="121"/>
      <c r="AD75" s="121"/>
      <c r="AE75" s="121"/>
      <c r="AF75" s="121"/>
      <c r="AG75" s="10"/>
      <c r="AH75" s="10"/>
      <c r="AI75" s="52"/>
      <c r="AJ75" s="52"/>
      <c r="AK75" s="52"/>
    </row>
    <row r="76" spans="1:41" ht="15.75" thickBot="1" x14ac:dyDescent="0.3">
      <c r="A76" s="92">
        <f t="shared" si="10"/>
        <v>44654</v>
      </c>
      <c r="B76" s="40">
        <f t="shared" si="9"/>
        <v>0</v>
      </c>
      <c r="C76" s="57" t="str">
        <f t="shared" si="9"/>
        <v>Azar</v>
      </c>
      <c r="D76" s="57" t="str">
        <f t="shared" si="9"/>
        <v xml:space="preserve">302 SALMON PLATEADO (ONCORHYNCHUS KISUTCH) </v>
      </c>
      <c r="E76" s="57" t="str">
        <f t="shared" si="9"/>
        <v>1 ADULTOS</v>
      </c>
      <c r="F76" s="40">
        <f t="shared" si="9"/>
        <v>0</v>
      </c>
      <c r="G76" s="58">
        <f t="shared" si="9"/>
        <v>0</v>
      </c>
      <c r="H76" s="59">
        <f t="shared" si="9"/>
        <v>0</v>
      </c>
      <c r="I76" s="58">
        <f t="shared" si="9"/>
        <v>12.2</v>
      </c>
      <c r="J76" s="58" t="str">
        <f t="shared" si="9"/>
        <v>No</v>
      </c>
      <c r="K76" s="58">
        <f t="shared" si="9"/>
        <v>29</v>
      </c>
      <c r="L76" s="58">
        <f t="shared" si="9"/>
        <v>0</v>
      </c>
      <c r="M76" s="58" t="str">
        <f t="shared" si="9"/>
        <v>No</v>
      </c>
      <c r="N76" s="58" t="str">
        <f t="shared" si="9"/>
        <v>No</v>
      </c>
      <c r="O76" s="58" t="str">
        <f t="shared" si="9"/>
        <v>No</v>
      </c>
      <c r="P76" s="58" t="str">
        <f t="shared" si="9"/>
        <v>No</v>
      </c>
      <c r="Q76" s="81" t="s">
        <v>65</v>
      </c>
      <c r="R76" s="82">
        <v>0</v>
      </c>
      <c r="S76" s="82">
        <v>0</v>
      </c>
      <c r="T76" s="94">
        <v>0</v>
      </c>
      <c r="U76" s="53"/>
      <c r="V76" s="121"/>
      <c r="W76" s="134" t="s">
        <v>108</v>
      </c>
      <c r="X76" s="127"/>
      <c r="Y76" s="127"/>
      <c r="Z76" s="121"/>
      <c r="AA76" s="121"/>
      <c r="AC76" s="121"/>
      <c r="AD76" s="121"/>
      <c r="AE76" s="121"/>
      <c r="AF76" s="121"/>
      <c r="AG76" s="10"/>
      <c r="AH76" s="10"/>
      <c r="AI76" s="52"/>
      <c r="AJ76" s="52"/>
      <c r="AK76" s="52"/>
    </row>
    <row r="77" spans="1:41" s="36" customFormat="1" ht="15.75" thickBot="1" x14ac:dyDescent="0.3">
      <c r="A77" s="72" t="s">
        <v>41</v>
      </c>
      <c r="B77" s="73" t="s">
        <v>42</v>
      </c>
      <c r="C77" s="73" t="s">
        <v>43</v>
      </c>
      <c r="D77" s="73" t="s">
        <v>44</v>
      </c>
      <c r="E77" s="73" t="s">
        <v>45</v>
      </c>
      <c r="F77" s="73" t="s">
        <v>46</v>
      </c>
      <c r="G77" s="73" t="s">
        <v>47</v>
      </c>
      <c r="H77" s="74" t="s">
        <v>48</v>
      </c>
      <c r="I77" s="73" t="s">
        <v>49</v>
      </c>
      <c r="J77" s="73" t="s">
        <v>50</v>
      </c>
      <c r="K77" s="73" t="s">
        <v>51</v>
      </c>
      <c r="L77" s="73" t="s">
        <v>52</v>
      </c>
      <c r="M77" s="75" t="s">
        <v>53</v>
      </c>
      <c r="N77" s="73" t="s">
        <v>54</v>
      </c>
      <c r="O77" s="73" t="s">
        <v>55</v>
      </c>
      <c r="P77" s="75" t="s">
        <v>56</v>
      </c>
      <c r="Q77" s="79" t="s">
        <v>57</v>
      </c>
      <c r="R77" s="73" t="s">
        <v>58</v>
      </c>
      <c r="S77" s="73" t="s">
        <v>59</v>
      </c>
      <c r="T77" s="80" t="s">
        <v>60</v>
      </c>
      <c r="U77" s="54"/>
      <c r="V77" s="123"/>
      <c r="W77" s="134" t="s">
        <v>109</v>
      </c>
      <c r="X77" s="127"/>
      <c r="Y77" s="127"/>
      <c r="Z77" s="123"/>
      <c r="AA77" s="123"/>
      <c r="AB77" s="124"/>
      <c r="AC77" s="123"/>
      <c r="AD77" s="126"/>
      <c r="AE77" s="123"/>
      <c r="AF77" s="123"/>
      <c r="AG77" s="35"/>
      <c r="AH77" s="35"/>
      <c r="AI77" s="55"/>
      <c r="AJ77" s="55"/>
      <c r="AK77" s="55"/>
      <c r="AL77" s="125"/>
      <c r="AM77" s="125"/>
      <c r="AN77" s="125"/>
      <c r="AO77" s="125"/>
    </row>
    <row r="78" spans="1:41" x14ac:dyDescent="0.25">
      <c r="A78" s="86">
        <v>44654</v>
      </c>
      <c r="B78" s="62"/>
      <c r="C78" s="63" t="s">
        <v>2</v>
      </c>
      <c r="D78" s="64" t="s">
        <v>11</v>
      </c>
      <c r="E78" s="63" t="s">
        <v>61</v>
      </c>
      <c r="F78" s="65"/>
      <c r="G78" s="65"/>
      <c r="H78" s="66">
        <f>+(F78*G78)/1000</f>
        <v>0</v>
      </c>
      <c r="I78" s="67">
        <v>12.2</v>
      </c>
      <c r="J78" s="68" t="s">
        <v>34</v>
      </c>
      <c r="K78" s="67">
        <v>29</v>
      </c>
      <c r="L78" s="69"/>
      <c r="M78" s="68" t="s">
        <v>34</v>
      </c>
      <c r="N78" s="68" t="s">
        <v>34</v>
      </c>
      <c r="O78" s="68" t="s">
        <v>34</v>
      </c>
      <c r="P78" s="68" t="s">
        <v>34</v>
      </c>
      <c r="Q78" s="70">
        <v>1</v>
      </c>
      <c r="R78" s="71">
        <v>0</v>
      </c>
      <c r="S78" s="71">
        <v>0</v>
      </c>
      <c r="T78" s="87">
        <v>0</v>
      </c>
      <c r="U78" s="53"/>
      <c r="V78" s="121"/>
      <c r="W78" s="134" t="s">
        <v>110</v>
      </c>
      <c r="X78" s="129"/>
      <c r="Y78" s="129"/>
      <c r="Z78" s="121"/>
      <c r="AA78" s="121"/>
      <c r="AB78" s="121"/>
      <c r="AC78" s="121"/>
      <c r="AD78" s="121"/>
      <c r="AE78" s="121"/>
      <c r="AF78" s="121"/>
      <c r="AG78" s="10"/>
      <c r="AH78" s="10"/>
      <c r="AI78" s="52"/>
      <c r="AJ78" s="52"/>
      <c r="AK78" s="52"/>
    </row>
    <row r="79" spans="1:41" x14ac:dyDescent="0.25">
      <c r="A79" s="95">
        <f>IF(A78="","",A78)</f>
        <v>44654</v>
      </c>
      <c r="B79" s="43">
        <f t="shared" ref="B79:P88" si="11">B78</f>
        <v>0</v>
      </c>
      <c r="C79" s="41" t="str">
        <f t="shared" si="11"/>
        <v>Azar</v>
      </c>
      <c r="D79" s="41" t="str">
        <f t="shared" si="11"/>
        <v xml:space="preserve">302 SALMON PLATEADO (ONCORHYNCHUS KISUTCH) </v>
      </c>
      <c r="E79" s="41" t="str">
        <f t="shared" si="11"/>
        <v>1 ADULTOS</v>
      </c>
      <c r="F79" s="47">
        <f t="shared" si="11"/>
        <v>0</v>
      </c>
      <c r="G79" s="48">
        <f t="shared" si="11"/>
        <v>0</v>
      </c>
      <c r="H79" s="37">
        <f t="shared" si="11"/>
        <v>0</v>
      </c>
      <c r="I79" s="48">
        <f t="shared" si="11"/>
        <v>12.2</v>
      </c>
      <c r="J79" s="48" t="str">
        <f t="shared" si="11"/>
        <v>No</v>
      </c>
      <c r="K79" s="48">
        <f t="shared" si="11"/>
        <v>29</v>
      </c>
      <c r="L79" s="48">
        <f t="shared" si="11"/>
        <v>0</v>
      </c>
      <c r="M79" s="48" t="str">
        <f t="shared" si="11"/>
        <v>No</v>
      </c>
      <c r="N79" s="48" t="str">
        <f t="shared" si="11"/>
        <v>No</v>
      </c>
      <c r="O79" s="48" t="str">
        <f t="shared" si="11"/>
        <v>No</v>
      </c>
      <c r="P79" s="48" t="str">
        <f t="shared" si="11"/>
        <v>No</v>
      </c>
      <c r="Q79" s="38">
        <v>2</v>
      </c>
      <c r="R79" s="46">
        <v>0</v>
      </c>
      <c r="S79" s="46">
        <v>0</v>
      </c>
      <c r="T79" s="93">
        <v>0</v>
      </c>
      <c r="U79" s="53"/>
      <c r="V79" s="121"/>
      <c r="W79" s="134" t="s">
        <v>111</v>
      </c>
      <c r="X79" s="126"/>
      <c r="Y79" s="123"/>
      <c r="Z79" s="121"/>
      <c r="AA79" s="121"/>
      <c r="AC79" s="121"/>
      <c r="AD79" s="121"/>
      <c r="AE79" s="121"/>
      <c r="AF79" s="121"/>
      <c r="AG79" s="10"/>
      <c r="AH79" s="10"/>
      <c r="AI79" s="52"/>
      <c r="AJ79" s="52"/>
      <c r="AK79" s="52"/>
    </row>
    <row r="80" spans="1:41" x14ac:dyDescent="0.25">
      <c r="A80" s="95">
        <f t="shared" ref="A80:A88" si="12">IF(A79="","",A79)</f>
        <v>44654</v>
      </c>
      <c r="B80" s="43">
        <f t="shared" si="11"/>
        <v>0</v>
      </c>
      <c r="C80" s="41" t="str">
        <f t="shared" si="11"/>
        <v>Azar</v>
      </c>
      <c r="D80" s="41" t="str">
        <f t="shared" si="11"/>
        <v xml:space="preserve">302 SALMON PLATEADO (ONCORHYNCHUS KISUTCH) </v>
      </c>
      <c r="E80" s="41" t="str">
        <f t="shared" si="11"/>
        <v>1 ADULTOS</v>
      </c>
      <c r="F80" s="47">
        <f t="shared" si="11"/>
        <v>0</v>
      </c>
      <c r="G80" s="48">
        <f t="shared" si="11"/>
        <v>0</v>
      </c>
      <c r="H80" s="37">
        <f t="shared" si="11"/>
        <v>0</v>
      </c>
      <c r="I80" s="48">
        <f t="shared" si="11"/>
        <v>12.2</v>
      </c>
      <c r="J80" s="48" t="str">
        <f t="shared" si="11"/>
        <v>No</v>
      </c>
      <c r="K80" s="48">
        <f t="shared" si="11"/>
        <v>29</v>
      </c>
      <c r="L80" s="48">
        <f t="shared" si="11"/>
        <v>0</v>
      </c>
      <c r="M80" s="48" t="str">
        <f t="shared" si="11"/>
        <v>No</v>
      </c>
      <c r="N80" s="48" t="str">
        <f t="shared" si="11"/>
        <v>No</v>
      </c>
      <c r="O80" s="48" t="str">
        <f t="shared" si="11"/>
        <v>No</v>
      </c>
      <c r="P80" s="48" t="str">
        <f t="shared" si="11"/>
        <v>No</v>
      </c>
      <c r="Q80" s="38">
        <v>3</v>
      </c>
      <c r="R80" s="46">
        <v>0</v>
      </c>
      <c r="S80" s="46">
        <v>0</v>
      </c>
      <c r="T80" s="93">
        <v>0</v>
      </c>
      <c r="U80" s="53"/>
      <c r="V80" s="121"/>
      <c r="W80" s="134" t="s">
        <v>112</v>
      </c>
      <c r="X80" s="127"/>
      <c r="Y80" s="127"/>
      <c r="Z80" s="121"/>
      <c r="AA80" s="121"/>
      <c r="AC80" s="121"/>
      <c r="AD80" s="121"/>
      <c r="AE80" s="121"/>
      <c r="AF80" s="121"/>
      <c r="AG80" s="10"/>
      <c r="AH80" s="10"/>
      <c r="AI80" s="52"/>
      <c r="AJ80" s="52"/>
      <c r="AK80" s="52"/>
    </row>
    <row r="81" spans="1:41" x14ac:dyDescent="0.25">
      <c r="A81" s="95">
        <f t="shared" si="12"/>
        <v>44654</v>
      </c>
      <c r="B81" s="43">
        <f t="shared" si="11"/>
        <v>0</v>
      </c>
      <c r="C81" s="41" t="str">
        <f t="shared" si="11"/>
        <v>Azar</v>
      </c>
      <c r="D81" s="41" t="str">
        <f t="shared" si="11"/>
        <v xml:space="preserve">302 SALMON PLATEADO (ONCORHYNCHUS KISUTCH) </v>
      </c>
      <c r="E81" s="41" t="str">
        <f t="shared" si="11"/>
        <v>1 ADULTOS</v>
      </c>
      <c r="F81" s="47">
        <f t="shared" si="11"/>
        <v>0</v>
      </c>
      <c r="G81" s="48">
        <f t="shared" si="11"/>
        <v>0</v>
      </c>
      <c r="H81" s="37">
        <f t="shared" si="11"/>
        <v>0</v>
      </c>
      <c r="I81" s="48">
        <f t="shared" si="11"/>
        <v>12.2</v>
      </c>
      <c r="J81" s="48" t="str">
        <f t="shared" si="11"/>
        <v>No</v>
      </c>
      <c r="K81" s="48">
        <f t="shared" si="11"/>
        <v>29</v>
      </c>
      <c r="L81" s="48">
        <f t="shared" si="11"/>
        <v>0</v>
      </c>
      <c r="M81" s="48" t="str">
        <f t="shared" si="11"/>
        <v>No</v>
      </c>
      <c r="N81" s="48" t="str">
        <f t="shared" si="11"/>
        <v>No</v>
      </c>
      <c r="O81" s="48" t="str">
        <f t="shared" si="11"/>
        <v>No</v>
      </c>
      <c r="P81" s="48" t="str">
        <f t="shared" si="11"/>
        <v>No</v>
      </c>
      <c r="Q81" s="38">
        <v>4</v>
      </c>
      <c r="R81" s="46">
        <v>0</v>
      </c>
      <c r="S81" s="46">
        <v>0</v>
      </c>
      <c r="T81" s="93">
        <v>0</v>
      </c>
      <c r="U81" s="53"/>
      <c r="V81" s="121"/>
      <c r="W81" s="134" t="s">
        <v>113</v>
      </c>
      <c r="X81" s="127"/>
      <c r="Y81" s="127"/>
      <c r="Z81" s="121"/>
      <c r="AA81" s="121"/>
      <c r="AC81" s="121"/>
      <c r="AD81" s="121"/>
      <c r="AE81" s="121"/>
      <c r="AF81" s="121"/>
      <c r="AG81" s="10"/>
      <c r="AH81" s="10"/>
      <c r="AI81" s="52"/>
      <c r="AJ81" s="52"/>
      <c r="AK81" s="52"/>
    </row>
    <row r="82" spans="1:41" x14ac:dyDescent="0.25">
      <c r="A82" s="95">
        <f t="shared" si="12"/>
        <v>44654</v>
      </c>
      <c r="B82" s="43">
        <f t="shared" si="11"/>
        <v>0</v>
      </c>
      <c r="C82" s="41" t="str">
        <f t="shared" si="11"/>
        <v>Azar</v>
      </c>
      <c r="D82" s="41" t="str">
        <f t="shared" si="11"/>
        <v xml:space="preserve">302 SALMON PLATEADO (ONCORHYNCHUS KISUTCH) </v>
      </c>
      <c r="E82" s="41" t="str">
        <f t="shared" si="11"/>
        <v>1 ADULTOS</v>
      </c>
      <c r="F82" s="47">
        <f t="shared" si="11"/>
        <v>0</v>
      </c>
      <c r="G82" s="48">
        <f t="shared" si="11"/>
        <v>0</v>
      </c>
      <c r="H82" s="37">
        <f t="shared" si="11"/>
        <v>0</v>
      </c>
      <c r="I82" s="48">
        <f t="shared" si="11"/>
        <v>12.2</v>
      </c>
      <c r="J82" s="48" t="str">
        <f t="shared" si="11"/>
        <v>No</v>
      </c>
      <c r="K82" s="48">
        <f t="shared" si="11"/>
        <v>29</v>
      </c>
      <c r="L82" s="48">
        <f t="shared" si="11"/>
        <v>0</v>
      </c>
      <c r="M82" s="48" t="str">
        <f t="shared" si="11"/>
        <v>No</v>
      </c>
      <c r="N82" s="48" t="str">
        <f t="shared" si="11"/>
        <v>No</v>
      </c>
      <c r="O82" s="48" t="str">
        <f t="shared" si="11"/>
        <v>No</v>
      </c>
      <c r="P82" s="48" t="str">
        <f t="shared" si="11"/>
        <v>No</v>
      </c>
      <c r="Q82" s="38">
        <v>5</v>
      </c>
      <c r="R82" s="46">
        <v>0</v>
      </c>
      <c r="S82" s="46">
        <v>0</v>
      </c>
      <c r="T82" s="93">
        <v>0</v>
      </c>
      <c r="U82" s="53"/>
      <c r="V82" s="121"/>
      <c r="W82" s="134" t="s">
        <v>114</v>
      </c>
      <c r="X82" s="127"/>
      <c r="Y82" s="127"/>
      <c r="Z82" s="121"/>
      <c r="AA82" s="121"/>
      <c r="AC82" s="121"/>
      <c r="AD82" s="121"/>
      <c r="AE82" s="121"/>
      <c r="AF82" s="121"/>
      <c r="AG82" s="10"/>
      <c r="AH82" s="10"/>
      <c r="AI82" s="52"/>
      <c r="AJ82" s="52"/>
      <c r="AK82" s="52"/>
    </row>
    <row r="83" spans="1:41" x14ac:dyDescent="0.25">
      <c r="A83" s="95">
        <f t="shared" si="12"/>
        <v>44654</v>
      </c>
      <c r="B83" s="43">
        <f t="shared" si="11"/>
        <v>0</v>
      </c>
      <c r="C83" s="41" t="str">
        <f t="shared" si="11"/>
        <v>Azar</v>
      </c>
      <c r="D83" s="41" t="str">
        <f t="shared" si="11"/>
        <v xml:space="preserve">302 SALMON PLATEADO (ONCORHYNCHUS KISUTCH) </v>
      </c>
      <c r="E83" s="41" t="str">
        <f t="shared" si="11"/>
        <v>1 ADULTOS</v>
      </c>
      <c r="F83" s="47">
        <f t="shared" si="11"/>
        <v>0</v>
      </c>
      <c r="G83" s="48">
        <f t="shared" si="11"/>
        <v>0</v>
      </c>
      <c r="H83" s="37">
        <f t="shared" si="11"/>
        <v>0</v>
      </c>
      <c r="I83" s="48">
        <f t="shared" si="11"/>
        <v>12.2</v>
      </c>
      <c r="J83" s="48" t="str">
        <f t="shared" si="11"/>
        <v>No</v>
      </c>
      <c r="K83" s="48">
        <f t="shared" si="11"/>
        <v>29</v>
      </c>
      <c r="L83" s="48">
        <f t="shared" si="11"/>
        <v>0</v>
      </c>
      <c r="M83" s="48" t="str">
        <f t="shared" si="11"/>
        <v>No</v>
      </c>
      <c r="N83" s="48" t="str">
        <f t="shared" si="11"/>
        <v>No</v>
      </c>
      <c r="O83" s="48" t="str">
        <f t="shared" si="11"/>
        <v>No</v>
      </c>
      <c r="P83" s="48" t="str">
        <f t="shared" si="11"/>
        <v>No</v>
      </c>
      <c r="Q83" s="38">
        <v>6</v>
      </c>
      <c r="R83" s="46">
        <v>0</v>
      </c>
      <c r="S83" s="46">
        <v>0</v>
      </c>
      <c r="T83" s="93">
        <v>0</v>
      </c>
      <c r="U83" s="53"/>
      <c r="V83" s="121"/>
      <c r="W83" s="134" t="s">
        <v>115</v>
      </c>
      <c r="X83" s="127"/>
      <c r="Y83" s="127"/>
      <c r="Z83" s="121"/>
      <c r="AA83" s="121"/>
      <c r="AB83" s="121"/>
      <c r="AC83" s="121"/>
      <c r="AD83" s="121"/>
      <c r="AE83" s="121"/>
      <c r="AF83" s="121"/>
      <c r="AG83" s="10"/>
      <c r="AH83" s="10"/>
      <c r="AI83" s="52"/>
      <c r="AJ83" s="52"/>
      <c r="AK83" s="52"/>
    </row>
    <row r="84" spans="1:41" x14ac:dyDescent="0.25">
      <c r="A84" s="95">
        <f t="shared" si="12"/>
        <v>44654</v>
      </c>
      <c r="B84" s="43">
        <f t="shared" si="11"/>
        <v>0</v>
      </c>
      <c r="C84" s="41" t="str">
        <f t="shared" si="11"/>
        <v>Azar</v>
      </c>
      <c r="D84" s="41" t="str">
        <f t="shared" si="11"/>
        <v xml:space="preserve">302 SALMON PLATEADO (ONCORHYNCHUS KISUTCH) </v>
      </c>
      <c r="E84" s="41" t="str">
        <f t="shared" si="11"/>
        <v>1 ADULTOS</v>
      </c>
      <c r="F84" s="47">
        <f t="shared" si="11"/>
        <v>0</v>
      </c>
      <c r="G84" s="48">
        <f t="shared" si="11"/>
        <v>0</v>
      </c>
      <c r="H84" s="37">
        <f t="shared" si="11"/>
        <v>0</v>
      </c>
      <c r="I84" s="48">
        <f t="shared" si="11"/>
        <v>12.2</v>
      </c>
      <c r="J84" s="48" t="str">
        <f t="shared" si="11"/>
        <v>No</v>
      </c>
      <c r="K84" s="48">
        <f t="shared" si="11"/>
        <v>29</v>
      </c>
      <c r="L84" s="48">
        <f t="shared" si="11"/>
        <v>0</v>
      </c>
      <c r="M84" s="48" t="str">
        <f t="shared" si="11"/>
        <v>No</v>
      </c>
      <c r="N84" s="48" t="str">
        <f t="shared" si="11"/>
        <v>No</v>
      </c>
      <c r="O84" s="48" t="str">
        <f t="shared" si="11"/>
        <v>No</v>
      </c>
      <c r="P84" s="48" t="str">
        <f t="shared" si="11"/>
        <v>No</v>
      </c>
      <c r="Q84" s="38">
        <v>7</v>
      </c>
      <c r="R84" s="46">
        <v>0</v>
      </c>
      <c r="S84" s="46">
        <v>0</v>
      </c>
      <c r="T84" s="93">
        <v>0</v>
      </c>
      <c r="U84" s="53"/>
      <c r="V84" s="121"/>
      <c r="W84" s="134" t="s">
        <v>116</v>
      </c>
      <c r="X84" s="127"/>
      <c r="Y84" s="127"/>
      <c r="Z84" s="121"/>
      <c r="AA84" s="121"/>
      <c r="AB84" s="121"/>
      <c r="AC84" s="121"/>
      <c r="AD84" s="121"/>
      <c r="AE84" s="121"/>
      <c r="AF84" s="121"/>
      <c r="AG84" s="10"/>
      <c r="AH84" s="10"/>
      <c r="AI84" s="52"/>
      <c r="AJ84" s="52"/>
      <c r="AK84" s="52"/>
    </row>
    <row r="85" spans="1:41" x14ac:dyDescent="0.25">
      <c r="A85" s="95">
        <f t="shared" si="12"/>
        <v>44654</v>
      </c>
      <c r="B85" s="47">
        <f t="shared" si="11"/>
        <v>0</v>
      </c>
      <c r="C85" s="49" t="str">
        <f t="shared" si="11"/>
        <v>Azar</v>
      </c>
      <c r="D85" s="49" t="str">
        <f t="shared" si="11"/>
        <v xml:space="preserve">302 SALMON PLATEADO (ONCORHYNCHUS KISUTCH) </v>
      </c>
      <c r="E85" s="49" t="str">
        <f t="shared" si="11"/>
        <v>1 ADULTOS</v>
      </c>
      <c r="F85" s="47">
        <f t="shared" si="11"/>
        <v>0</v>
      </c>
      <c r="G85" s="48">
        <f t="shared" si="11"/>
        <v>0</v>
      </c>
      <c r="H85" s="37">
        <f t="shared" si="11"/>
        <v>0</v>
      </c>
      <c r="I85" s="48">
        <f t="shared" si="11"/>
        <v>12.2</v>
      </c>
      <c r="J85" s="48" t="str">
        <f t="shared" si="11"/>
        <v>No</v>
      </c>
      <c r="K85" s="48">
        <f t="shared" si="11"/>
        <v>29</v>
      </c>
      <c r="L85" s="48">
        <f t="shared" si="11"/>
        <v>0</v>
      </c>
      <c r="M85" s="48" t="str">
        <f t="shared" si="11"/>
        <v>No</v>
      </c>
      <c r="N85" s="48" t="str">
        <f t="shared" si="11"/>
        <v>No</v>
      </c>
      <c r="O85" s="48" t="str">
        <f t="shared" si="11"/>
        <v>No</v>
      </c>
      <c r="P85" s="48" t="str">
        <f t="shared" si="11"/>
        <v>No</v>
      </c>
      <c r="Q85" s="38">
        <v>8</v>
      </c>
      <c r="R85" s="46">
        <v>0</v>
      </c>
      <c r="S85" s="46">
        <v>0</v>
      </c>
      <c r="T85" s="93">
        <v>0</v>
      </c>
      <c r="U85" s="53"/>
      <c r="V85" s="121"/>
      <c r="W85" s="134" t="s">
        <v>117</v>
      </c>
      <c r="X85" s="127"/>
      <c r="Y85" s="127"/>
      <c r="Z85" s="121"/>
      <c r="AA85" s="121"/>
      <c r="AB85" s="121"/>
      <c r="AC85" s="121"/>
      <c r="AD85" s="121"/>
      <c r="AE85" s="121"/>
      <c r="AF85" s="121"/>
      <c r="AG85" s="10"/>
      <c r="AH85" s="10"/>
      <c r="AI85" s="52"/>
      <c r="AJ85" s="52"/>
      <c r="AK85" s="52"/>
    </row>
    <row r="86" spans="1:41" x14ac:dyDescent="0.25">
      <c r="A86" s="95">
        <f t="shared" si="12"/>
        <v>44654</v>
      </c>
      <c r="B86" s="47">
        <f t="shared" si="11"/>
        <v>0</v>
      </c>
      <c r="C86" s="49" t="str">
        <f t="shared" si="11"/>
        <v>Azar</v>
      </c>
      <c r="D86" s="49" t="str">
        <f t="shared" si="11"/>
        <v xml:space="preserve">302 SALMON PLATEADO (ONCORHYNCHUS KISUTCH) </v>
      </c>
      <c r="E86" s="49" t="str">
        <f t="shared" si="11"/>
        <v>1 ADULTOS</v>
      </c>
      <c r="F86" s="47">
        <f t="shared" si="11"/>
        <v>0</v>
      </c>
      <c r="G86" s="48">
        <f t="shared" si="11"/>
        <v>0</v>
      </c>
      <c r="H86" s="37">
        <f t="shared" si="11"/>
        <v>0</v>
      </c>
      <c r="I86" s="48">
        <f t="shared" si="11"/>
        <v>12.2</v>
      </c>
      <c r="J86" s="48" t="str">
        <f t="shared" si="11"/>
        <v>No</v>
      </c>
      <c r="K86" s="48">
        <f t="shared" si="11"/>
        <v>29</v>
      </c>
      <c r="L86" s="48">
        <f t="shared" si="11"/>
        <v>0</v>
      </c>
      <c r="M86" s="48" t="str">
        <f t="shared" si="11"/>
        <v>No</v>
      </c>
      <c r="N86" s="48" t="str">
        <f t="shared" si="11"/>
        <v>No</v>
      </c>
      <c r="O86" s="48" t="str">
        <f t="shared" si="11"/>
        <v>No</v>
      </c>
      <c r="P86" s="48" t="str">
        <f t="shared" si="11"/>
        <v>No</v>
      </c>
      <c r="Q86" s="38">
        <v>9</v>
      </c>
      <c r="R86" s="46">
        <v>0</v>
      </c>
      <c r="S86" s="46">
        <v>0</v>
      </c>
      <c r="T86" s="93">
        <v>0</v>
      </c>
      <c r="U86" s="53"/>
      <c r="V86" s="121"/>
      <c r="W86" s="135"/>
      <c r="X86" s="127"/>
      <c r="Y86" s="127"/>
      <c r="Z86" s="123"/>
      <c r="AA86" s="121"/>
      <c r="AB86" s="121"/>
      <c r="AC86" s="121"/>
      <c r="AD86" s="121"/>
      <c r="AE86" s="121"/>
      <c r="AF86" s="121"/>
      <c r="AG86" s="10"/>
      <c r="AH86" s="10"/>
      <c r="AI86" s="52"/>
      <c r="AJ86" s="52"/>
      <c r="AK86" s="52"/>
    </row>
    <row r="87" spans="1:41" x14ac:dyDescent="0.25">
      <c r="A87" s="95">
        <f t="shared" si="12"/>
        <v>44654</v>
      </c>
      <c r="B87" s="47">
        <f t="shared" si="11"/>
        <v>0</v>
      </c>
      <c r="C87" s="49" t="str">
        <f t="shared" si="11"/>
        <v>Azar</v>
      </c>
      <c r="D87" s="49" t="str">
        <f t="shared" si="11"/>
        <v xml:space="preserve">302 SALMON PLATEADO (ONCORHYNCHUS KISUTCH) </v>
      </c>
      <c r="E87" s="49" t="str">
        <f t="shared" si="11"/>
        <v>1 ADULTOS</v>
      </c>
      <c r="F87" s="47">
        <f t="shared" si="11"/>
        <v>0</v>
      </c>
      <c r="G87" s="48">
        <f t="shared" si="11"/>
        <v>0</v>
      </c>
      <c r="H87" s="37">
        <f t="shared" si="11"/>
        <v>0</v>
      </c>
      <c r="I87" s="48">
        <f t="shared" si="11"/>
        <v>12.2</v>
      </c>
      <c r="J87" s="48" t="str">
        <f t="shared" si="11"/>
        <v>No</v>
      </c>
      <c r="K87" s="48">
        <f t="shared" si="11"/>
        <v>29</v>
      </c>
      <c r="L87" s="48">
        <f t="shared" si="11"/>
        <v>0</v>
      </c>
      <c r="M87" s="48" t="str">
        <f t="shared" si="11"/>
        <v>No</v>
      </c>
      <c r="N87" s="48" t="str">
        <f t="shared" si="11"/>
        <v>No</v>
      </c>
      <c r="O87" s="48" t="str">
        <f t="shared" si="11"/>
        <v>No</v>
      </c>
      <c r="P87" s="48" t="str">
        <f t="shared" si="11"/>
        <v>No</v>
      </c>
      <c r="Q87" s="38">
        <v>10</v>
      </c>
      <c r="R87" s="46">
        <v>0</v>
      </c>
      <c r="S87" s="46">
        <v>0</v>
      </c>
      <c r="T87" s="93">
        <v>0</v>
      </c>
      <c r="U87" s="53"/>
      <c r="V87" s="121"/>
      <c r="W87" s="128"/>
      <c r="X87" s="129"/>
      <c r="Y87" s="129"/>
      <c r="Z87" s="121"/>
      <c r="AA87" s="121"/>
      <c r="AB87" s="121"/>
      <c r="AC87" s="121"/>
      <c r="AD87" s="121"/>
      <c r="AE87" s="121"/>
      <c r="AF87" s="121"/>
      <c r="AG87" s="10"/>
      <c r="AH87" s="10"/>
      <c r="AI87" s="52"/>
      <c r="AJ87" s="52"/>
      <c r="AK87" s="52"/>
    </row>
    <row r="88" spans="1:41" ht="15.75" thickBot="1" x14ac:dyDescent="0.3">
      <c r="A88" s="90">
        <f t="shared" si="12"/>
        <v>44654</v>
      </c>
      <c r="B88" s="83">
        <f t="shared" si="11"/>
        <v>0</v>
      </c>
      <c r="C88" s="84" t="str">
        <f t="shared" si="11"/>
        <v>Azar</v>
      </c>
      <c r="D88" s="84" t="str">
        <f t="shared" si="11"/>
        <v xml:space="preserve">302 SALMON PLATEADO (ONCORHYNCHUS KISUTCH) </v>
      </c>
      <c r="E88" s="84" t="str">
        <f t="shared" si="11"/>
        <v>1 ADULTOS</v>
      </c>
      <c r="F88" s="83">
        <f t="shared" si="11"/>
        <v>0</v>
      </c>
      <c r="G88" s="85">
        <f t="shared" si="11"/>
        <v>0</v>
      </c>
      <c r="H88" s="59">
        <f t="shared" si="11"/>
        <v>0</v>
      </c>
      <c r="I88" s="85">
        <f t="shared" si="11"/>
        <v>12.2</v>
      </c>
      <c r="J88" s="85" t="str">
        <f t="shared" si="11"/>
        <v>No</v>
      </c>
      <c r="K88" s="85">
        <f t="shared" si="11"/>
        <v>29</v>
      </c>
      <c r="L88" s="85">
        <f t="shared" si="11"/>
        <v>0</v>
      </c>
      <c r="M88" s="85" t="str">
        <f t="shared" si="11"/>
        <v>No</v>
      </c>
      <c r="N88" s="85" t="str">
        <f t="shared" si="11"/>
        <v>No</v>
      </c>
      <c r="O88" s="85" t="str">
        <f t="shared" si="11"/>
        <v>No</v>
      </c>
      <c r="P88" s="85" t="str">
        <f t="shared" si="11"/>
        <v>No</v>
      </c>
      <c r="Q88" s="81" t="s">
        <v>65</v>
      </c>
      <c r="R88" s="82">
        <v>0</v>
      </c>
      <c r="S88" s="82">
        <v>0</v>
      </c>
      <c r="T88" s="94">
        <v>0</v>
      </c>
      <c r="U88" s="53"/>
      <c r="V88" s="121"/>
      <c r="W88" s="127"/>
      <c r="X88" s="127"/>
      <c r="Y88" s="127"/>
      <c r="Z88" s="121"/>
      <c r="AA88" s="121"/>
      <c r="AB88" s="121"/>
      <c r="AC88" s="121"/>
      <c r="AD88" s="121"/>
      <c r="AE88" s="121"/>
      <c r="AF88" s="121"/>
      <c r="AG88" s="10"/>
      <c r="AH88" s="10"/>
      <c r="AI88" s="52"/>
      <c r="AJ88" s="52"/>
      <c r="AK88" s="52"/>
    </row>
    <row r="89" spans="1:41" s="36" customFormat="1" ht="15.75" thickBot="1" x14ac:dyDescent="0.3">
      <c r="A89" s="72" t="s">
        <v>41</v>
      </c>
      <c r="B89" s="73" t="s">
        <v>42</v>
      </c>
      <c r="C89" s="73" t="s">
        <v>43</v>
      </c>
      <c r="D89" s="73" t="s">
        <v>44</v>
      </c>
      <c r="E89" s="73" t="s">
        <v>45</v>
      </c>
      <c r="F89" s="73" t="s">
        <v>46</v>
      </c>
      <c r="G89" s="73" t="s">
        <v>47</v>
      </c>
      <c r="H89" s="74" t="s">
        <v>48</v>
      </c>
      <c r="I89" s="73" t="s">
        <v>49</v>
      </c>
      <c r="J89" s="73" t="s">
        <v>50</v>
      </c>
      <c r="K89" s="73" t="s">
        <v>51</v>
      </c>
      <c r="L89" s="73" t="s">
        <v>52</v>
      </c>
      <c r="M89" s="75" t="s">
        <v>53</v>
      </c>
      <c r="N89" s="73" t="s">
        <v>54</v>
      </c>
      <c r="O89" s="73" t="s">
        <v>55</v>
      </c>
      <c r="P89" s="75" t="s">
        <v>56</v>
      </c>
      <c r="Q89" s="79" t="s">
        <v>57</v>
      </c>
      <c r="R89" s="73" t="s">
        <v>58</v>
      </c>
      <c r="S89" s="73" t="s">
        <v>59</v>
      </c>
      <c r="T89" s="80" t="s">
        <v>60</v>
      </c>
      <c r="U89" s="54"/>
      <c r="V89" s="123"/>
      <c r="W89" s="127"/>
      <c r="X89" s="127"/>
      <c r="Y89" s="127"/>
      <c r="Z89" s="121"/>
      <c r="AA89" s="123"/>
      <c r="AB89" s="123"/>
      <c r="AC89" s="123"/>
      <c r="AD89" s="123"/>
      <c r="AE89" s="123"/>
      <c r="AF89" s="123"/>
      <c r="AG89" s="35"/>
      <c r="AH89" s="35"/>
      <c r="AI89" s="55"/>
      <c r="AJ89" s="55"/>
      <c r="AK89" s="55"/>
      <c r="AL89" s="125"/>
      <c r="AM89" s="125"/>
      <c r="AN89" s="125"/>
      <c r="AO89" s="125"/>
    </row>
    <row r="90" spans="1:41" x14ac:dyDescent="0.25">
      <c r="A90" s="86"/>
      <c r="B90" s="62"/>
      <c r="C90" s="63"/>
      <c r="D90" s="64"/>
      <c r="E90" s="63"/>
      <c r="F90" s="65"/>
      <c r="G90" s="65"/>
      <c r="H90" s="66">
        <f>+(F90*G90)/1000</f>
        <v>0</v>
      </c>
      <c r="I90" s="67"/>
      <c r="J90" s="68"/>
      <c r="K90" s="67"/>
      <c r="L90" s="69"/>
      <c r="M90" s="68"/>
      <c r="N90" s="68"/>
      <c r="O90" s="68"/>
      <c r="P90" s="68"/>
      <c r="Q90" s="70">
        <v>1</v>
      </c>
      <c r="R90" s="71"/>
      <c r="S90" s="71"/>
      <c r="T90" s="87"/>
      <c r="U90" s="53"/>
      <c r="V90" s="121"/>
      <c r="W90" s="127"/>
      <c r="X90" s="127"/>
      <c r="Y90" s="127"/>
      <c r="Z90" s="121"/>
      <c r="AA90" s="121"/>
      <c r="AB90" s="121"/>
      <c r="AC90" s="121"/>
      <c r="AD90" s="121"/>
      <c r="AE90" s="121"/>
      <c r="AF90" s="121"/>
      <c r="AG90" s="10"/>
      <c r="AH90" s="10"/>
      <c r="AI90" s="52"/>
      <c r="AJ90" s="52"/>
      <c r="AK90" s="52"/>
    </row>
    <row r="91" spans="1:41" x14ac:dyDescent="0.25">
      <c r="A91" s="96" t="str">
        <f>IF(A90="","",A90)</f>
        <v/>
      </c>
      <c r="B91" s="47">
        <f t="shared" ref="B91:P100" si="13">B90</f>
        <v>0</v>
      </c>
      <c r="C91" s="49">
        <f t="shared" si="13"/>
        <v>0</v>
      </c>
      <c r="D91" s="49">
        <f t="shared" si="13"/>
        <v>0</v>
      </c>
      <c r="E91" s="49">
        <f t="shared" si="13"/>
        <v>0</v>
      </c>
      <c r="F91" s="47">
        <f t="shared" si="13"/>
        <v>0</v>
      </c>
      <c r="G91" s="48">
        <f t="shared" si="13"/>
        <v>0</v>
      </c>
      <c r="H91" s="37">
        <f t="shared" si="13"/>
        <v>0</v>
      </c>
      <c r="I91" s="48">
        <f t="shared" si="13"/>
        <v>0</v>
      </c>
      <c r="J91" s="48">
        <f t="shared" si="13"/>
        <v>0</v>
      </c>
      <c r="K91" s="48">
        <f t="shared" si="13"/>
        <v>0</v>
      </c>
      <c r="L91" s="48">
        <f t="shared" si="13"/>
        <v>0</v>
      </c>
      <c r="M91" s="48">
        <f t="shared" si="13"/>
        <v>0</v>
      </c>
      <c r="N91" s="48">
        <f t="shared" si="13"/>
        <v>0</v>
      </c>
      <c r="O91" s="48">
        <f t="shared" si="13"/>
        <v>0</v>
      </c>
      <c r="P91" s="48">
        <f t="shared" si="13"/>
        <v>0</v>
      </c>
      <c r="Q91" s="38">
        <v>2</v>
      </c>
      <c r="R91" s="46"/>
      <c r="S91" s="46"/>
      <c r="T91" s="93"/>
      <c r="U91" s="53"/>
      <c r="V91" s="121"/>
      <c r="W91" s="127"/>
      <c r="X91" s="126"/>
      <c r="Y91" s="123"/>
      <c r="Z91" s="121"/>
      <c r="AA91" s="121"/>
      <c r="AB91" s="121"/>
      <c r="AC91" s="121"/>
      <c r="AD91" s="121"/>
      <c r="AE91" s="121"/>
      <c r="AF91" s="121"/>
      <c r="AG91" s="10"/>
      <c r="AH91" s="10"/>
      <c r="AI91" s="52"/>
      <c r="AJ91" s="52"/>
      <c r="AK91" s="52"/>
    </row>
    <row r="92" spans="1:41" x14ac:dyDescent="0.25">
      <c r="A92" s="96" t="str">
        <f t="shared" ref="A92:A100" si="14">IF(A91="","",A91)</f>
        <v/>
      </c>
      <c r="B92" s="47">
        <f t="shared" si="13"/>
        <v>0</v>
      </c>
      <c r="C92" s="49">
        <f t="shared" si="13"/>
        <v>0</v>
      </c>
      <c r="D92" s="49">
        <f t="shared" si="13"/>
        <v>0</v>
      </c>
      <c r="E92" s="49">
        <f t="shared" si="13"/>
        <v>0</v>
      </c>
      <c r="F92" s="47">
        <f t="shared" si="13"/>
        <v>0</v>
      </c>
      <c r="G92" s="48">
        <f t="shared" si="13"/>
        <v>0</v>
      </c>
      <c r="H92" s="37">
        <f t="shared" si="13"/>
        <v>0</v>
      </c>
      <c r="I92" s="48">
        <f t="shared" si="13"/>
        <v>0</v>
      </c>
      <c r="J92" s="48">
        <f t="shared" si="13"/>
        <v>0</v>
      </c>
      <c r="K92" s="48">
        <f t="shared" si="13"/>
        <v>0</v>
      </c>
      <c r="L92" s="48">
        <f t="shared" si="13"/>
        <v>0</v>
      </c>
      <c r="M92" s="48">
        <f t="shared" si="13"/>
        <v>0</v>
      </c>
      <c r="N92" s="48">
        <f t="shared" si="13"/>
        <v>0</v>
      </c>
      <c r="O92" s="48">
        <f t="shared" si="13"/>
        <v>0</v>
      </c>
      <c r="P92" s="48">
        <f t="shared" si="13"/>
        <v>0</v>
      </c>
      <c r="Q92" s="38">
        <v>3</v>
      </c>
      <c r="R92" s="46"/>
      <c r="S92" s="46"/>
      <c r="T92" s="93"/>
      <c r="U92" s="53"/>
      <c r="V92" s="121"/>
      <c r="W92" s="127"/>
      <c r="X92" s="127"/>
      <c r="Y92" s="127"/>
      <c r="Z92" s="121"/>
      <c r="AA92" s="121"/>
      <c r="AB92" s="121"/>
      <c r="AC92" s="121"/>
      <c r="AD92" s="121"/>
      <c r="AE92" s="121"/>
      <c r="AF92" s="121"/>
      <c r="AG92" s="10"/>
      <c r="AH92" s="10"/>
      <c r="AI92" s="52"/>
      <c r="AJ92" s="52"/>
      <c r="AK92" s="52"/>
    </row>
    <row r="93" spans="1:41" x14ac:dyDescent="0.25">
      <c r="A93" s="96" t="str">
        <f t="shared" si="14"/>
        <v/>
      </c>
      <c r="B93" s="47">
        <f t="shared" si="13"/>
        <v>0</v>
      </c>
      <c r="C93" s="49">
        <f t="shared" si="13"/>
        <v>0</v>
      </c>
      <c r="D93" s="49">
        <f t="shared" si="13"/>
        <v>0</v>
      </c>
      <c r="E93" s="49">
        <f t="shared" si="13"/>
        <v>0</v>
      </c>
      <c r="F93" s="47">
        <f t="shared" si="13"/>
        <v>0</v>
      </c>
      <c r="G93" s="48">
        <f t="shared" si="13"/>
        <v>0</v>
      </c>
      <c r="H93" s="37">
        <f t="shared" si="13"/>
        <v>0</v>
      </c>
      <c r="I93" s="48">
        <f t="shared" si="13"/>
        <v>0</v>
      </c>
      <c r="J93" s="48">
        <f t="shared" si="13"/>
        <v>0</v>
      </c>
      <c r="K93" s="48">
        <f t="shared" si="13"/>
        <v>0</v>
      </c>
      <c r="L93" s="48">
        <f t="shared" si="13"/>
        <v>0</v>
      </c>
      <c r="M93" s="48">
        <f t="shared" si="13"/>
        <v>0</v>
      </c>
      <c r="N93" s="48">
        <f t="shared" si="13"/>
        <v>0</v>
      </c>
      <c r="O93" s="48">
        <f t="shared" si="13"/>
        <v>0</v>
      </c>
      <c r="P93" s="48">
        <f t="shared" si="13"/>
        <v>0</v>
      </c>
      <c r="Q93" s="38">
        <v>4</v>
      </c>
      <c r="R93" s="46"/>
      <c r="S93" s="46"/>
      <c r="T93" s="93"/>
      <c r="U93" s="53"/>
      <c r="V93" s="121"/>
      <c r="W93" s="127"/>
      <c r="X93" s="127"/>
      <c r="Y93" s="127"/>
      <c r="Z93" s="121"/>
      <c r="AA93" s="121"/>
      <c r="AB93" s="121"/>
      <c r="AC93" s="121"/>
      <c r="AD93" s="121"/>
      <c r="AE93" s="121"/>
      <c r="AF93" s="121"/>
      <c r="AG93" s="10"/>
      <c r="AH93" s="10"/>
      <c r="AI93" s="52"/>
      <c r="AJ93" s="52"/>
      <c r="AK93" s="52"/>
    </row>
    <row r="94" spans="1:41" x14ac:dyDescent="0.25">
      <c r="A94" s="96" t="str">
        <f t="shared" si="14"/>
        <v/>
      </c>
      <c r="B94" s="47">
        <f t="shared" si="13"/>
        <v>0</v>
      </c>
      <c r="C94" s="49">
        <f t="shared" si="13"/>
        <v>0</v>
      </c>
      <c r="D94" s="49">
        <f t="shared" si="13"/>
        <v>0</v>
      </c>
      <c r="E94" s="49">
        <f t="shared" si="13"/>
        <v>0</v>
      </c>
      <c r="F94" s="47">
        <f t="shared" si="13"/>
        <v>0</v>
      </c>
      <c r="G94" s="48">
        <f t="shared" si="13"/>
        <v>0</v>
      </c>
      <c r="H94" s="37">
        <f t="shared" si="13"/>
        <v>0</v>
      </c>
      <c r="I94" s="48">
        <f t="shared" si="13"/>
        <v>0</v>
      </c>
      <c r="J94" s="48">
        <f t="shared" si="13"/>
        <v>0</v>
      </c>
      <c r="K94" s="48">
        <f t="shared" si="13"/>
        <v>0</v>
      </c>
      <c r="L94" s="48">
        <f t="shared" si="13"/>
        <v>0</v>
      </c>
      <c r="M94" s="48">
        <f t="shared" si="13"/>
        <v>0</v>
      </c>
      <c r="N94" s="48">
        <f t="shared" si="13"/>
        <v>0</v>
      </c>
      <c r="O94" s="48">
        <f t="shared" si="13"/>
        <v>0</v>
      </c>
      <c r="P94" s="48">
        <f t="shared" si="13"/>
        <v>0</v>
      </c>
      <c r="Q94" s="38">
        <v>5</v>
      </c>
      <c r="R94" s="46"/>
      <c r="S94" s="46"/>
      <c r="T94" s="93"/>
      <c r="U94" s="53"/>
      <c r="V94" s="121"/>
      <c r="W94" s="127"/>
      <c r="X94" s="127"/>
      <c r="Y94" s="127"/>
      <c r="Z94" s="121"/>
      <c r="AA94" s="121"/>
      <c r="AB94" s="121"/>
      <c r="AC94" s="121"/>
      <c r="AD94" s="121"/>
      <c r="AE94" s="121"/>
      <c r="AF94" s="121"/>
      <c r="AG94" s="10"/>
      <c r="AH94" s="10"/>
      <c r="AI94" s="52"/>
      <c r="AJ94" s="52"/>
      <c r="AK94" s="52"/>
    </row>
    <row r="95" spans="1:41" x14ac:dyDescent="0.25">
      <c r="A95" s="96" t="str">
        <f t="shared" si="14"/>
        <v/>
      </c>
      <c r="B95" s="47">
        <f t="shared" si="13"/>
        <v>0</v>
      </c>
      <c r="C95" s="49">
        <f t="shared" si="13"/>
        <v>0</v>
      </c>
      <c r="D95" s="49">
        <f t="shared" si="13"/>
        <v>0</v>
      </c>
      <c r="E95" s="49">
        <f t="shared" si="13"/>
        <v>0</v>
      </c>
      <c r="F95" s="47">
        <f t="shared" si="13"/>
        <v>0</v>
      </c>
      <c r="G95" s="48">
        <f t="shared" si="13"/>
        <v>0</v>
      </c>
      <c r="H95" s="37">
        <f t="shared" si="13"/>
        <v>0</v>
      </c>
      <c r="I95" s="48">
        <f t="shared" si="13"/>
        <v>0</v>
      </c>
      <c r="J95" s="48">
        <f t="shared" si="13"/>
        <v>0</v>
      </c>
      <c r="K95" s="48">
        <f t="shared" si="13"/>
        <v>0</v>
      </c>
      <c r="L95" s="48">
        <f t="shared" si="13"/>
        <v>0</v>
      </c>
      <c r="M95" s="48">
        <f t="shared" si="13"/>
        <v>0</v>
      </c>
      <c r="N95" s="48">
        <f t="shared" si="13"/>
        <v>0</v>
      </c>
      <c r="O95" s="48">
        <f t="shared" si="13"/>
        <v>0</v>
      </c>
      <c r="P95" s="48">
        <f t="shared" si="13"/>
        <v>0</v>
      </c>
      <c r="Q95" s="38">
        <v>6</v>
      </c>
      <c r="R95" s="46"/>
      <c r="S95" s="46"/>
      <c r="T95" s="93"/>
      <c r="U95" s="53"/>
      <c r="V95" s="121"/>
      <c r="W95" s="127"/>
      <c r="X95" s="127"/>
      <c r="Y95" s="127"/>
      <c r="Z95" s="121"/>
      <c r="AA95" s="121"/>
      <c r="AB95" s="121"/>
      <c r="AC95" s="121"/>
      <c r="AD95" s="121"/>
      <c r="AE95" s="121"/>
      <c r="AF95" s="121"/>
      <c r="AG95" s="10"/>
      <c r="AH95" s="10"/>
      <c r="AI95" s="52"/>
      <c r="AJ95" s="52"/>
      <c r="AK95" s="52"/>
    </row>
    <row r="96" spans="1:41" x14ac:dyDescent="0.25">
      <c r="A96" s="96" t="str">
        <f t="shared" si="14"/>
        <v/>
      </c>
      <c r="B96" s="47">
        <f t="shared" si="13"/>
        <v>0</v>
      </c>
      <c r="C96" s="49">
        <f t="shared" si="13"/>
        <v>0</v>
      </c>
      <c r="D96" s="49">
        <f t="shared" si="13"/>
        <v>0</v>
      </c>
      <c r="E96" s="49">
        <f t="shared" si="13"/>
        <v>0</v>
      </c>
      <c r="F96" s="47">
        <f t="shared" si="13"/>
        <v>0</v>
      </c>
      <c r="G96" s="48">
        <f t="shared" si="13"/>
        <v>0</v>
      </c>
      <c r="H96" s="37">
        <f t="shared" si="13"/>
        <v>0</v>
      </c>
      <c r="I96" s="48">
        <f t="shared" si="13"/>
        <v>0</v>
      </c>
      <c r="J96" s="48">
        <f t="shared" si="13"/>
        <v>0</v>
      </c>
      <c r="K96" s="48">
        <f t="shared" si="13"/>
        <v>0</v>
      </c>
      <c r="L96" s="48">
        <f t="shared" si="13"/>
        <v>0</v>
      </c>
      <c r="M96" s="48">
        <f t="shared" si="13"/>
        <v>0</v>
      </c>
      <c r="N96" s="48">
        <f t="shared" si="13"/>
        <v>0</v>
      </c>
      <c r="O96" s="48">
        <f t="shared" si="13"/>
        <v>0</v>
      </c>
      <c r="P96" s="48">
        <f t="shared" si="13"/>
        <v>0</v>
      </c>
      <c r="Q96" s="38">
        <v>7</v>
      </c>
      <c r="R96" s="46"/>
      <c r="S96" s="46"/>
      <c r="T96" s="93"/>
      <c r="U96" s="53"/>
      <c r="V96" s="121"/>
      <c r="W96" s="127"/>
      <c r="X96" s="127"/>
      <c r="Y96" s="127"/>
      <c r="Z96" s="121"/>
      <c r="AA96" s="121"/>
      <c r="AB96" s="121"/>
      <c r="AC96" s="121"/>
      <c r="AD96" s="121"/>
      <c r="AE96" s="121"/>
      <c r="AF96" s="121"/>
      <c r="AG96" s="10"/>
      <c r="AH96" s="10"/>
      <c r="AI96" s="52"/>
      <c r="AJ96" s="52"/>
      <c r="AK96" s="52"/>
    </row>
    <row r="97" spans="1:41" x14ac:dyDescent="0.25">
      <c r="A97" s="96" t="str">
        <f t="shared" si="14"/>
        <v/>
      </c>
      <c r="B97" s="47">
        <f t="shared" si="13"/>
        <v>0</v>
      </c>
      <c r="C97" s="49">
        <f t="shared" si="13"/>
        <v>0</v>
      </c>
      <c r="D97" s="49">
        <f t="shared" si="13"/>
        <v>0</v>
      </c>
      <c r="E97" s="49">
        <f t="shared" si="13"/>
        <v>0</v>
      </c>
      <c r="F97" s="47">
        <f t="shared" si="13"/>
        <v>0</v>
      </c>
      <c r="G97" s="48">
        <f t="shared" si="13"/>
        <v>0</v>
      </c>
      <c r="H97" s="37">
        <f t="shared" si="13"/>
        <v>0</v>
      </c>
      <c r="I97" s="48">
        <f t="shared" si="13"/>
        <v>0</v>
      </c>
      <c r="J97" s="48">
        <f t="shared" si="13"/>
        <v>0</v>
      </c>
      <c r="K97" s="48">
        <f t="shared" si="13"/>
        <v>0</v>
      </c>
      <c r="L97" s="48">
        <f t="shared" si="13"/>
        <v>0</v>
      </c>
      <c r="M97" s="48">
        <f t="shared" si="13"/>
        <v>0</v>
      </c>
      <c r="N97" s="48">
        <f t="shared" si="13"/>
        <v>0</v>
      </c>
      <c r="O97" s="48">
        <f t="shared" si="13"/>
        <v>0</v>
      </c>
      <c r="P97" s="48">
        <f t="shared" si="13"/>
        <v>0</v>
      </c>
      <c r="Q97" s="38">
        <v>8</v>
      </c>
      <c r="R97" s="46"/>
      <c r="S97" s="46"/>
      <c r="T97" s="93"/>
      <c r="U97" s="53"/>
      <c r="V97" s="121"/>
      <c r="W97" s="127"/>
      <c r="X97" s="131"/>
      <c r="Y97" s="127"/>
      <c r="Z97" s="121"/>
      <c r="AA97" s="121"/>
      <c r="AB97" s="121"/>
      <c r="AC97" s="121"/>
      <c r="AD97" s="121"/>
      <c r="AE97" s="121"/>
      <c r="AF97" s="121"/>
      <c r="AG97" s="10"/>
      <c r="AH97" s="10"/>
      <c r="AI97" s="52"/>
      <c r="AJ97" s="52"/>
      <c r="AK97" s="52"/>
    </row>
    <row r="98" spans="1:41" x14ac:dyDescent="0.25">
      <c r="A98" s="96" t="str">
        <f t="shared" si="14"/>
        <v/>
      </c>
      <c r="B98" s="47">
        <f t="shared" si="13"/>
        <v>0</v>
      </c>
      <c r="C98" s="49">
        <f t="shared" si="13"/>
        <v>0</v>
      </c>
      <c r="D98" s="49">
        <f t="shared" si="13"/>
        <v>0</v>
      </c>
      <c r="E98" s="49">
        <f t="shared" si="13"/>
        <v>0</v>
      </c>
      <c r="F98" s="47">
        <f t="shared" si="13"/>
        <v>0</v>
      </c>
      <c r="G98" s="48">
        <f t="shared" si="13"/>
        <v>0</v>
      </c>
      <c r="H98" s="37">
        <f t="shared" si="13"/>
        <v>0</v>
      </c>
      <c r="I98" s="48">
        <f t="shared" si="13"/>
        <v>0</v>
      </c>
      <c r="J98" s="48">
        <f t="shared" si="13"/>
        <v>0</v>
      </c>
      <c r="K98" s="48">
        <f t="shared" si="13"/>
        <v>0</v>
      </c>
      <c r="L98" s="48">
        <f t="shared" si="13"/>
        <v>0</v>
      </c>
      <c r="M98" s="48">
        <f t="shared" si="13"/>
        <v>0</v>
      </c>
      <c r="N98" s="48">
        <f t="shared" si="13"/>
        <v>0</v>
      </c>
      <c r="O98" s="48">
        <f t="shared" si="13"/>
        <v>0</v>
      </c>
      <c r="P98" s="48">
        <f t="shared" si="13"/>
        <v>0</v>
      </c>
      <c r="Q98" s="38">
        <v>9</v>
      </c>
      <c r="R98" s="46"/>
      <c r="S98" s="46"/>
      <c r="T98" s="93"/>
      <c r="U98" s="53"/>
      <c r="V98" s="121"/>
      <c r="W98" s="127"/>
      <c r="X98" s="131"/>
      <c r="Y98" s="127"/>
      <c r="Z98" s="123"/>
      <c r="AA98" s="121"/>
      <c r="AB98" s="121"/>
      <c r="AC98" s="121"/>
      <c r="AD98" s="121"/>
      <c r="AE98" s="121"/>
      <c r="AF98" s="121"/>
      <c r="AG98" s="10"/>
      <c r="AH98" s="10"/>
      <c r="AI98" s="52"/>
      <c r="AJ98" s="52"/>
      <c r="AK98" s="52"/>
    </row>
    <row r="99" spans="1:41" x14ac:dyDescent="0.25">
      <c r="A99" s="96" t="str">
        <f t="shared" si="14"/>
        <v/>
      </c>
      <c r="B99" s="47">
        <f t="shared" si="13"/>
        <v>0</v>
      </c>
      <c r="C99" s="49">
        <f t="shared" si="13"/>
        <v>0</v>
      </c>
      <c r="D99" s="49">
        <f t="shared" si="13"/>
        <v>0</v>
      </c>
      <c r="E99" s="49">
        <f t="shared" si="13"/>
        <v>0</v>
      </c>
      <c r="F99" s="47">
        <f t="shared" si="13"/>
        <v>0</v>
      </c>
      <c r="G99" s="48">
        <f t="shared" si="13"/>
        <v>0</v>
      </c>
      <c r="H99" s="37">
        <f t="shared" si="13"/>
        <v>0</v>
      </c>
      <c r="I99" s="48">
        <f t="shared" si="13"/>
        <v>0</v>
      </c>
      <c r="J99" s="48">
        <f t="shared" si="13"/>
        <v>0</v>
      </c>
      <c r="K99" s="48">
        <f t="shared" si="13"/>
        <v>0</v>
      </c>
      <c r="L99" s="48">
        <f t="shared" si="13"/>
        <v>0</v>
      </c>
      <c r="M99" s="48">
        <f t="shared" si="13"/>
        <v>0</v>
      </c>
      <c r="N99" s="48">
        <f t="shared" si="13"/>
        <v>0</v>
      </c>
      <c r="O99" s="48">
        <f t="shared" si="13"/>
        <v>0</v>
      </c>
      <c r="P99" s="48">
        <f t="shared" si="13"/>
        <v>0</v>
      </c>
      <c r="Q99" s="38">
        <v>10</v>
      </c>
      <c r="R99" s="46"/>
      <c r="S99" s="46"/>
      <c r="T99" s="93"/>
      <c r="U99" s="53"/>
      <c r="V99" s="121"/>
      <c r="W99" s="127"/>
      <c r="X99" s="132"/>
      <c r="Y99" s="129"/>
      <c r="Z99" s="121"/>
      <c r="AA99" s="121"/>
      <c r="AB99" s="121"/>
      <c r="AC99" s="121"/>
      <c r="AD99" s="121"/>
      <c r="AE99" s="121"/>
      <c r="AF99" s="121"/>
      <c r="AG99" s="10"/>
      <c r="AH99" s="10"/>
      <c r="AI99" s="52"/>
      <c r="AJ99" s="52"/>
      <c r="AK99" s="52"/>
    </row>
    <row r="100" spans="1:41" ht="15.75" thickBot="1" x14ac:dyDescent="0.3">
      <c r="A100" s="97" t="str">
        <f t="shared" si="14"/>
        <v/>
      </c>
      <c r="B100" s="83">
        <f t="shared" si="13"/>
        <v>0</v>
      </c>
      <c r="C100" s="84">
        <f t="shared" si="13"/>
        <v>0</v>
      </c>
      <c r="D100" s="84">
        <f t="shared" si="13"/>
        <v>0</v>
      </c>
      <c r="E100" s="84">
        <f t="shared" si="13"/>
        <v>0</v>
      </c>
      <c r="F100" s="83">
        <f t="shared" si="13"/>
        <v>0</v>
      </c>
      <c r="G100" s="85">
        <f t="shared" si="13"/>
        <v>0</v>
      </c>
      <c r="H100" s="59">
        <f t="shared" si="13"/>
        <v>0</v>
      </c>
      <c r="I100" s="85">
        <f t="shared" si="13"/>
        <v>0</v>
      </c>
      <c r="J100" s="85">
        <f t="shared" si="13"/>
        <v>0</v>
      </c>
      <c r="K100" s="85">
        <f t="shared" si="13"/>
        <v>0</v>
      </c>
      <c r="L100" s="85">
        <f t="shared" si="13"/>
        <v>0</v>
      </c>
      <c r="M100" s="85">
        <f t="shared" si="13"/>
        <v>0</v>
      </c>
      <c r="N100" s="85">
        <f t="shared" si="13"/>
        <v>0</v>
      </c>
      <c r="O100" s="85">
        <f t="shared" si="13"/>
        <v>0</v>
      </c>
      <c r="P100" s="85">
        <f t="shared" si="13"/>
        <v>0</v>
      </c>
      <c r="Q100" s="81" t="s">
        <v>65</v>
      </c>
      <c r="R100" s="82"/>
      <c r="S100" s="82"/>
      <c r="T100" s="94"/>
      <c r="U100" s="53"/>
      <c r="V100" s="121"/>
      <c r="W100" s="127"/>
      <c r="X100" s="132"/>
      <c r="Y100" s="127"/>
      <c r="Z100" s="121"/>
      <c r="AA100" s="121"/>
      <c r="AB100" s="121"/>
      <c r="AC100" s="121"/>
      <c r="AD100" s="121"/>
      <c r="AE100" s="121"/>
      <c r="AF100" s="121"/>
      <c r="AG100" s="10"/>
      <c r="AH100" s="10"/>
      <c r="AI100" s="52"/>
      <c r="AJ100" s="52"/>
      <c r="AK100" s="52"/>
    </row>
    <row r="101" spans="1:41" s="36" customFormat="1" ht="15.75" thickBot="1" x14ac:dyDescent="0.3">
      <c r="A101" s="72" t="s">
        <v>41</v>
      </c>
      <c r="B101" s="73" t="s">
        <v>42</v>
      </c>
      <c r="C101" s="73" t="s">
        <v>43</v>
      </c>
      <c r="D101" s="73" t="s">
        <v>44</v>
      </c>
      <c r="E101" s="73" t="s">
        <v>45</v>
      </c>
      <c r="F101" s="73" t="s">
        <v>46</v>
      </c>
      <c r="G101" s="73" t="s">
        <v>47</v>
      </c>
      <c r="H101" s="74" t="s">
        <v>48</v>
      </c>
      <c r="I101" s="73" t="s">
        <v>49</v>
      </c>
      <c r="J101" s="73" t="s">
        <v>50</v>
      </c>
      <c r="K101" s="73" t="s">
        <v>51</v>
      </c>
      <c r="L101" s="73" t="s">
        <v>52</v>
      </c>
      <c r="M101" s="75" t="s">
        <v>53</v>
      </c>
      <c r="N101" s="73" t="s">
        <v>54</v>
      </c>
      <c r="O101" s="73" t="s">
        <v>55</v>
      </c>
      <c r="P101" s="75" t="s">
        <v>56</v>
      </c>
      <c r="Q101" s="79" t="s">
        <v>57</v>
      </c>
      <c r="R101" s="73" t="s">
        <v>58</v>
      </c>
      <c r="S101" s="73" t="s">
        <v>59</v>
      </c>
      <c r="T101" s="80" t="s">
        <v>60</v>
      </c>
      <c r="U101" s="54"/>
      <c r="V101" s="123"/>
      <c r="W101" s="127"/>
      <c r="X101" s="132"/>
      <c r="Y101" s="127"/>
      <c r="Z101" s="121"/>
      <c r="AA101" s="123"/>
      <c r="AB101" s="123"/>
      <c r="AC101" s="123"/>
      <c r="AD101" s="126"/>
      <c r="AE101" s="123"/>
      <c r="AF101" s="123"/>
      <c r="AG101" s="35"/>
      <c r="AH101" s="35"/>
      <c r="AI101" s="55"/>
      <c r="AJ101" s="55"/>
      <c r="AK101" s="55"/>
      <c r="AL101" s="125"/>
      <c r="AM101" s="125"/>
      <c r="AN101" s="125"/>
      <c r="AO101" s="125"/>
    </row>
    <row r="102" spans="1:41" x14ac:dyDescent="0.25">
      <c r="A102" s="86"/>
      <c r="B102" s="62"/>
      <c r="C102" s="63"/>
      <c r="D102" s="64"/>
      <c r="E102" s="63"/>
      <c r="F102" s="65"/>
      <c r="G102" s="65"/>
      <c r="H102" s="66">
        <f>+(F102*G102)/1000</f>
        <v>0</v>
      </c>
      <c r="I102" s="67"/>
      <c r="J102" s="68"/>
      <c r="K102" s="67"/>
      <c r="L102" s="69"/>
      <c r="M102" s="68"/>
      <c r="N102" s="68"/>
      <c r="O102" s="68"/>
      <c r="P102" s="68"/>
      <c r="Q102" s="70">
        <v>1</v>
      </c>
      <c r="R102" s="71"/>
      <c r="S102" s="71"/>
      <c r="T102" s="87"/>
      <c r="U102" s="53"/>
      <c r="V102" s="121"/>
      <c r="W102" s="127"/>
      <c r="X102" s="132"/>
      <c r="Y102" s="127"/>
      <c r="Z102" s="121"/>
      <c r="AA102" s="121"/>
      <c r="AB102" s="121"/>
      <c r="AC102" s="121"/>
      <c r="AD102" s="121"/>
      <c r="AE102" s="121"/>
      <c r="AF102" s="121"/>
      <c r="AG102" s="10"/>
      <c r="AH102" s="10"/>
      <c r="AI102" s="52"/>
      <c r="AJ102" s="52"/>
      <c r="AK102" s="52"/>
    </row>
    <row r="103" spans="1:41" x14ac:dyDescent="0.25">
      <c r="A103" s="96" t="str">
        <f>IF(A102="","",A102)</f>
        <v/>
      </c>
      <c r="B103" s="47">
        <f t="shared" ref="B103:P112" si="15">B102</f>
        <v>0</v>
      </c>
      <c r="C103" s="49">
        <f t="shared" si="15"/>
        <v>0</v>
      </c>
      <c r="D103" s="49">
        <f t="shared" si="15"/>
        <v>0</v>
      </c>
      <c r="E103" s="49">
        <f t="shared" si="15"/>
        <v>0</v>
      </c>
      <c r="F103" s="47">
        <f t="shared" si="15"/>
        <v>0</v>
      </c>
      <c r="G103" s="48">
        <f t="shared" si="15"/>
        <v>0</v>
      </c>
      <c r="H103" s="37">
        <f t="shared" si="15"/>
        <v>0</v>
      </c>
      <c r="I103" s="48">
        <f t="shared" si="15"/>
        <v>0</v>
      </c>
      <c r="J103" s="48">
        <f t="shared" si="15"/>
        <v>0</v>
      </c>
      <c r="K103" s="48">
        <f t="shared" si="15"/>
        <v>0</v>
      </c>
      <c r="L103" s="48">
        <f t="shared" si="15"/>
        <v>0</v>
      </c>
      <c r="M103" s="48">
        <f t="shared" si="15"/>
        <v>0</v>
      </c>
      <c r="N103" s="48">
        <f t="shared" si="15"/>
        <v>0</v>
      </c>
      <c r="O103" s="48">
        <f t="shared" si="15"/>
        <v>0</v>
      </c>
      <c r="P103" s="48">
        <f t="shared" si="15"/>
        <v>0</v>
      </c>
      <c r="Q103" s="38">
        <v>2</v>
      </c>
      <c r="R103" s="46"/>
      <c r="S103" s="46"/>
      <c r="T103" s="93"/>
      <c r="U103" s="53"/>
      <c r="V103" s="121"/>
      <c r="W103" s="127"/>
      <c r="X103" s="132"/>
      <c r="Y103" s="123"/>
      <c r="Z103" s="121"/>
      <c r="AA103" s="121"/>
      <c r="AB103" s="121"/>
      <c r="AC103" s="121"/>
      <c r="AD103" s="121"/>
      <c r="AE103" s="121"/>
      <c r="AF103" s="121"/>
      <c r="AG103" s="10"/>
      <c r="AH103" s="10"/>
      <c r="AI103" s="52"/>
      <c r="AJ103" s="52"/>
      <c r="AK103" s="52"/>
    </row>
    <row r="104" spans="1:41" x14ac:dyDescent="0.25">
      <c r="A104" s="96" t="str">
        <f t="shared" ref="A104:A111" si="16">IF(A103="","",A103)</f>
        <v/>
      </c>
      <c r="B104" s="47">
        <f t="shared" si="15"/>
        <v>0</v>
      </c>
      <c r="C104" s="49">
        <f t="shared" si="15"/>
        <v>0</v>
      </c>
      <c r="D104" s="49">
        <f t="shared" si="15"/>
        <v>0</v>
      </c>
      <c r="E104" s="49">
        <f t="shared" si="15"/>
        <v>0</v>
      </c>
      <c r="F104" s="47">
        <f t="shared" si="15"/>
        <v>0</v>
      </c>
      <c r="G104" s="48">
        <f t="shared" si="15"/>
        <v>0</v>
      </c>
      <c r="H104" s="37">
        <f t="shared" si="15"/>
        <v>0</v>
      </c>
      <c r="I104" s="48">
        <f t="shared" si="15"/>
        <v>0</v>
      </c>
      <c r="J104" s="48">
        <f t="shared" si="15"/>
        <v>0</v>
      </c>
      <c r="K104" s="48">
        <f t="shared" si="15"/>
        <v>0</v>
      </c>
      <c r="L104" s="48">
        <f t="shared" si="15"/>
        <v>0</v>
      </c>
      <c r="M104" s="48">
        <f t="shared" si="15"/>
        <v>0</v>
      </c>
      <c r="N104" s="48">
        <f t="shared" si="15"/>
        <v>0</v>
      </c>
      <c r="O104" s="48">
        <f t="shared" si="15"/>
        <v>0</v>
      </c>
      <c r="P104" s="48">
        <f t="shared" si="15"/>
        <v>0</v>
      </c>
      <c r="Q104" s="38">
        <v>3</v>
      </c>
      <c r="R104" s="46"/>
      <c r="S104" s="46"/>
      <c r="T104" s="93"/>
      <c r="U104" s="53"/>
      <c r="V104" s="121"/>
      <c r="W104" s="127"/>
      <c r="X104" s="132"/>
      <c r="Y104" s="127"/>
      <c r="Z104" s="121"/>
      <c r="AA104" s="121"/>
      <c r="AB104" s="121"/>
      <c r="AC104" s="121"/>
      <c r="AD104" s="121"/>
      <c r="AE104" s="121"/>
      <c r="AF104" s="121"/>
      <c r="AG104" s="10"/>
      <c r="AH104" s="10"/>
      <c r="AI104" s="52"/>
      <c r="AJ104" s="52"/>
      <c r="AK104" s="52"/>
    </row>
    <row r="105" spans="1:41" x14ac:dyDescent="0.25">
      <c r="A105" s="96" t="str">
        <f t="shared" si="16"/>
        <v/>
      </c>
      <c r="B105" s="47">
        <f t="shared" si="15"/>
        <v>0</v>
      </c>
      <c r="C105" s="49">
        <f t="shared" si="15"/>
        <v>0</v>
      </c>
      <c r="D105" s="49">
        <f t="shared" si="15"/>
        <v>0</v>
      </c>
      <c r="E105" s="49">
        <f t="shared" si="15"/>
        <v>0</v>
      </c>
      <c r="F105" s="47">
        <f t="shared" si="15"/>
        <v>0</v>
      </c>
      <c r="G105" s="48">
        <f t="shared" si="15"/>
        <v>0</v>
      </c>
      <c r="H105" s="37">
        <f t="shared" si="15"/>
        <v>0</v>
      </c>
      <c r="I105" s="48">
        <f t="shared" si="15"/>
        <v>0</v>
      </c>
      <c r="J105" s="48">
        <f t="shared" si="15"/>
        <v>0</v>
      </c>
      <c r="K105" s="48">
        <f t="shared" si="15"/>
        <v>0</v>
      </c>
      <c r="L105" s="48">
        <f t="shared" si="15"/>
        <v>0</v>
      </c>
      <c r="M105" s="48">
        <f t="shared" si="15"/>
        <v>0</v>
      </c>
      <c r="N105" s="48">
        <f t="shared" si="15"/>
        <v>0</v>
      </c>
      <c r="O105" s="48">
        <f t="shared" si="15"/>
        <v>0</v>
      </c>
      <c r="P105" s="48">
        <f t="shared" si="15"/>
        <v>0</v>
      </c>
      <c r="Q105" s="38">
        <v>4</v>
      </c>
      <c r="R105" s="46"/>
      <c r="S105" s="46"/>
      <c r="T105" s="93"/>
      <c r="U105" s="53"/>
      <c r="V105" s="121"/>
      <c r="W105" s="127"/>
      <c r="X105" s="132"/>
      <c r="Y105" s="127"/>
      <c r="Z105" s="121"/>
      <c r="AA105" s="121"/>
      <c r="AB105" s="121"/>
      <c r="AC105" s="121"/>
      <c r="AD105" s="121"/>
      <c r="AE105" s="121"/>
      <c r="AF105" s="121"/>
      <c r="AG105" s="10"/>
      <c r="AH105" s="10"/>
      <c r="AI105" s="52"/>
      <c r="AJ105" s="52"/>
      <c r="AK105" s="52"/>
    </row>
    <row r="106" spans="1:41" x14ac:dyDescent="0.25">
      <c r="A106" s="96" t="str">
        <f t="shared" si="16"/>
        <v/>
      </c>
      <c r="B106" s="47">
        <f t="shared" si="15"/>
        <v>0</v>
      </c>
      <c r="C106" s="49">
        <f t="shared" si="15"/>
        <v>0</v>
      </c>
      <c r="D106" s="49">
        <f t="shared" si="15"/>
        <v>0</v>
      </c>
      <c r="E106" s="49">
        <f t="shared" si="15"/>
        <v>0</v>
      </c>
      <c r="F106" s="47">
        <f t="shared" si="15"/>
        <v>0</v>
      </c>
      <c r="G106" s="48">
        <f t="shared" si="15"/>
        <v>0</v>
      </c>
      <c r="H106" s="37">
        <f t="shared" si="15"/>
        <v>0</v>
      </c>
      <c r="I106" s="48">
        <f t="shared" si="15"/>
        <v>0</v>
      </c>
      <c r="J106" s="48">
        <f t="shared" si="15"/>
        <v>0</v>
      </c>
      <c r="K106" s="48">
        <f t="shared" si="15"/>
        <v>0</v>
      </c>
      <c r="L106" s="48">
        <f t="shared" si="15"/>
        <v>0</v>
      </c>
      <c r="M106" s="48">
        <f t="shared" si="15"/>
        <v>0</v>
      </c>
      <c r="N106" s="48">
        <f t="shared" si="15"/>
        <v>0</v>
      </c>
      <c r="O106" s="48">
        <f t="shared" si="15"/>
        <v>0</v>
      </c>
      <c r="P106" s="48">
        <f t="shared" si="15"/>
        <v>0</v>
      </c>
      <c r="Q106" s="38">
        <v>5</v>
      </c>
      <c r="R106" s="46"/>
      <c r="S106" s="46"/>
      <c r="T106" s="93"/>
      <c r="U106" s="53"/>
      <c r="V106" s="121"/>
      <c r="W106" s="127"/>
      <c r="X106" s="132"/>
      <c r="Y106" s="127"/>
      <c r="Z106" s="121"/>
      <c r="AA106" s="121"/>
      <c r="AB106" s="121"/>
      <c r="AC106" s="121"/>
      <c r="AD106" s="121"/>
      <c r="AE106" s="121"/>
      <c r="AF106" s="121"/>
      <c r="AG106" s="10"/>
      <c r="AH106" s="10"/>
      <c r="AI106" s="52"/>
      <c r="AJ106" s="52"/>
      <c r="AK106" s="52"/>
    </row>
    <row r="107" spans="1:41" x14ac:dyDescent="0.25">
      <c r="A107" s="96" t="str">
        <f t="shared" si="16"/>
        <v/>
      </c>
      <c r="B107" s="47">
        <f t="shared" si="15"/>
        <v>0</v>
      </c>
      <c r="C107" s="49">
        <f t="shared" si="15"/>
        <v>0</v>
      </c>
      <c r="D107" s="49">
        <f t="shared" si="15"/>
        <v>0</v>
      </c>
      <c r="E107" s="49">
        <f t="shared" si="15"/>
        <v>0</v>
      </c>
      <c r="F107" s="47">
        <f t="shared" si="15"/>
        <v>0</v>
      </c>
      <c r="G107" s="48">
        <f t="shared" si="15"/>
        <v>0</v>
      </c>
      <c r="H107" s="37">
        <f t="shared" si="15"/>
        <v>0</v>
      </c>
      <c r="I107" s="48">
        <f t="shared" si="15"/>
        <v>0</v>
      </c>
      <c r="J107" s="48">
        <f t="shared" si="15"/>
        <v>0</v>
      </c>
      <c r="K107" s="48">
        <f t="shared" si="15"/>
        <v>0</v>
      </c>
      <c r="L107" s="48">
        <f t="shared" si="15"/>
        <v>0</v>
      </c>
      <c r="M107" s="48">
        <f t="shared" si="15"/>
        <v>0</v>
      </c>
      <c r="N107" s="48">
        <f t="shared" si="15"/>
        <v>0</v>
      </c>
      <c r="O107" s="48">
        <f t="shared" si="15"/>
        <v>0</v>
      </c>
      <c r="P107" s="48">
        <f t="shared" si="15"/>
        <v>0</v>
      </c>
      <c r="Q107" s="38">
        <v>6</v>
      </c>
      <c r="R107" s="46"/>
      <c r="S107" s="46"/>
      <c r="T107" s="93"/>
      <c r="U107" s="53"/>
      <c r="V107" s="121"/>
      <c r="W107" s="127"/>
      <c r="X107" s="132"/>
      <c r="Y107" s="127"/>
      <c r="Z107" s="121"/>
      <c r="AA107" s="121"/>
      <c r="AB107" s="121"/>
      <c r="AC107" s="121"/>
      <c r="AD107" s="121"/>
      <c r="AE107" s="121"/>
      <c r="AF107" s="121"/>
      <c r="AG107" s="10"/>
      <c r="AH107" s="10"/>
      <c r="AI107" s="52"/>
      <c r="AJ107" s="52"/>
      <c r="AK107" s="52"/>
    </row>
    <row r="108" spans="1:41" x14ac:dyDescent="0.25">
      <c r="A108" s="96" t="str">
        <f t="shared" si="16"/>
        <v/>
      </c>
      <c r="B108" s="47">
        <f t="shared" si="15"/>
        <v>0</v>
      </c>
      <c r="C108" s="49">
        <f t="shared" si="15"/>
        <v>0</v>
      </c>
      <c r="D108" s="49">
        <f t="shared" si="15"/>
        <v>0</v>
      </c>
      <c r="E108" s="49">
        <f t="shared" si="15"/>
        <v>0</v>
      </c>
      <c r="F108" s="47">
        <f t="shared" si="15"/>
        <v>0</v>
      </c>
      <c r="G108" s="48">
        <f t="shared" si="15"/>
        <v>0</v>
      </c>
      <c r="H108" s="37">
        <f t="shared" si="15"/>
        <v>0</v>
      </c>
      <c r="I108" s="48">
        <f t="shared" si="15"/>
        <v>0</v>
      </c>
      <c r="J108" s="48">
        <f t="shared" si="15"/>
        <v>0</v>
      </c>
      <c r="K108" s="48">
        <f t="shared" si="15"/>
        <v>0</v>
      </c>
      <c r="L108" s="48">
        <f t="shared" si="15"/>
        <v>0</v>
      </c>
      <c r="M108" s="48">
        <f t="shared" si="15"/>
        <v>0</v>
      </c>
      <c r="N108" s="48">
        <f t="shared" si="15"/>
        <v>0</v>
      </c>
      <c r="O108" s="48">
        <f t="shared" si="15"/>
        <v>0</v>
      </c>
      <c r="P108" s="48">
        <f t="shared" si="15"/>
        <v>0</v>
      </c>
      <c r="Q108" s="38">
        <v>7</v>
      </c>
      <c r="R108" s="46"/>
      <c r="S108" s="46"/>
      <c r="T108" s="93"/>
      <c r="U108" s="53"/>
      <c r="V108" s="121"/>
      <c r="W108" s="127"/>
      <c r="X108" s="132"/>
      <c r="Y108" s="127"/>
      <c r="Z108" s="121"/>
      <c r="AA108" s="121"/>
      <c r="AB108" s="121"/>
      <c r="AC108" s="121"/>
      <c r="AD108" s="121"/>
      <c r="AE108" s="121"/>
      <c r="AF108" s="121"/>
      <c r="AG108" s="10"/>
      <c r="AH108" s="10"/>
      <c r="AI108" s="52"/>
      <c r="AJ108" s="52"/>
      <c r="AK108" s="52"/>
    </row>
    <row r="109" spans="1:41" x14ac:dyDescent="0.25">
      <c r="A109" s="96" t="str">
        <f t="shared" si="16"/>
        <v/>
      </c>
      <c r="B109" s="47">
        <f t="shared" si="15"/>
        <v>0</v>
      </c>
      <c r="C109" s="49">
        <f t="shared" si="15"/>
        <v>0</v>
      </c>
      <c r="D109" s="49">
        <f t="shared" si="15"/>
        <v>0</v>
      </c>
      <c r="E109" s="49">
        <f t="shared" si="15"/>
        <v>0</v>
      </c>
      <c r="F109" s="47">
        <f t="shared" si="15"/>
        <v>0</v>
      </c>
      <c r="G109" s="48">
        <f t="shared" si="15"/>
        <v>0</v>
      </c>
      <c r="H109" s="37">
        <f t="shared" si="15"/>
        <v>0</v>
      </c>
      <c r="I109" s="48">
        <f t="shared" si="15"/>
        <v>0</v>
      </c>
      <c r="J109" s="48">
        <f t="shared" si="15"/>
        <v>0</v>
      </c>
      <c r="K109" s="48">
        <f t="shared" si="15"/>
        <v>0</v>
      </c>
      <c r="L109" s="48">
        <f t="shared" si="15"/>
        <v>0</v>
      </c>
      <c r="M109" s="48">
        <f t="shared" si="15"/>
        <v>0</v>
      </c>
      <c r="N109" s="48">
        <f t="shared" si="15"/>
        <v>0</v>
      </c>
      <c r="O109" s="48">
        <f t="shared" si="15"/>
        <v>0</v>
      </c>
      <c r="P109" s="48">
        <f t="shared" si="15"/>
        <v>0</v>
      </c>
      <c r="Q109" s="38">
        <v>8</v>
      </c>
      <c r="R109" s="46"/>
      <c r="S109" s="46"/>
      <c r="T109" s="93"/>
      <c r="U109" s="53"/>
      <c r="V109" s="121"/>
      <c r="W109" s="127"/>
      <c r="X109" s="132"/>
      <c r="Y109" s="127"/>
      <c r="Z109" s="121"/>
      <c r="AA109" s="121"/>
      <c r="AB109" s="121"/>
      <c r="AC109" s="121"/>
      <c r="AD109" s="121"/>
      <c r="AE109" s="121"/>
      <c r="AF109" s="121"/>
      <c r="AG109" s="10"/>
      <c r="AH109" s="10"/>
      <c r="AI109" s="52"/>
      <c r="AJ109" s="52"/>
      <c r="AK109" s="52"/>
    </row>
    <row r="110" spans="1:41" x14ac:dyDescent="0.25">
      <c r="A110" s="96" t="str">
        <f t="shared" si="16"/>
        <v/>
      </c>
      <c r="B110" s="47">
        <f t="shared" si="15"/>
        <v>0</v>
      </c>
      <c r="C110" s="49">
        <f t="shared" si="15"/>
        <v>0</v>
      </c>
      <c r="D110" s="49">
        <f t="shared" si="15"/>
        <v>0</v>
      </c>
      <c r="E110" s="49">
        <f t="shared" si="15"/>
        <v>0</v>
      </c>
      <c r="F110" s="47">
        <f t="shared" si="15"/>
        <v>0</v>
      </c>
      <c r="G110" s="48">
        <f t="shared" si="15"/>
        <v>0</v>
      </c>
      <c r="H110" s="37">
        <f t="shared" si="15"/>
        <v>0</v>
      </c>
      <c r="I110" s="48">
        <f t="shared" si="15"/>
        <v>0</v>
      </c>
      <c r="J110" s="48">
        <f t="shared" si="15"/>
        <v>0</v>
      </c>
      <c r="K110" s="48">
        <f t="shared" si="15"/>
        <v>0</v>
      </c>
      <c r="L110" s="48">
        <f t="shared" si="15"/>
        <v>0</v>
      </c>
      <c r="M110" s="48">
        <f t="shared" si="15"/>
        <v>0</v>
      </c>
      <c r="N110" s="48">
        <f t="shared" si="15"/>
        <v>0</v>
      </c>
      <c r="O110" s="48">
        <f t="shared" si="15"/>
        <v>0</v>
      </c>
      <c r="P110" s="48">
        <f t="shared" si="15"/>
        <v>0</v>
      </c>
      <c r="Q110" s="38">
        <v>9</v>
      </c>
      <c r="R110" s="46"/>
      <c r="S110" s="46"/>
      <c r="T110" s="93"/>
      <c r="U110" s="53"/>
      <c r="V110" s="121"/>
      <c r="W110" s="127"/>
      <c r="X110" s="132"/>
      <c r="Y110" s="127"/>
      <c r="Z110" s="121"/>
      <c r="AA110" s="121"/>
      <c r="AB110" s="121"/>
      <c r="AC110" s="121"/>
      <c r="AD110" s="121"/>
      <c r="AE110" s="121"/>
      <c r="AF110" s="121"/>
      <c r="AG110" s="10"/>
      <c r="AH110" s="10"/>
      <c r="AI110" s="52"/>
      <c r="AJ110" s="52"/>
      <c r="AK110" s="52"/>
    </row>
    <row r="111" spans="1:41" x14ac:dyDescent="0.25">
      <c r="A111" s="96" t="str">
        <f t="shared" si="16"/>
        <v/>
      </c>
      <c r="B111" s="47">
        <f t="shared" si="15"/>
        <v>0</v>
      </c>
      <c r="C111" s="49">
        <f t="shared" si="15"/>
        <v>0</v>
      </c>
      <c r="D111" s="49">
        <f t="shared" si="15"/>
        <v>0</v>
      </c>
      <c r="E111" s="49">
        <f t="shared" si="15"/>
        <v>0</v>
      </c>
      <c r="F111" s="47">
        <f t="shared" si="15"/>
        <v>0</v>
      </c>
      <c r="G111" s="48">
        <f t="shared" si="15"/>
        <v>0</v>
      </c>
      <c r="H111" s="37">
        <f t="shared" si="15"/>
        <v>0</v>
      </c>
      <c r="I111" s="48">
        <f t="shared" si="15"/>
        <v>0</v>
      </c>
      <c r="J111" s="48">
        <f t="shared" si="15"/>
        <v>0</v>
      </c>
      <c r="K111" s="48">
        <f t="shared" si="15"/>
        <v>0</v>
      </c>
      <c r="L111" s="48">
        <f t="shared" si="15"/>
        <v>0</v>
      </c>
      <c r="M111" s="48">
        <f t="shared" si="15"/>
        <v>0</v>
      </c>
      <c r="N111" s="48">
        <f t="shared" si="15"/>
        <v>0</v>
      </c>
      <c r="O111" s="48">
        <f t="shared" si="15"/>
        <v>0</v>
      </c>
      <c r="P111" s="48">
        <f t="shared" si="15"/>
        <v>0</v>
      </c>
      <c r="Q111" s="38">
        <v>10</v>
      </c>
      <c r="R111" s="46"/>
      <c r="S111" s="46"/>
      <c r="T111" s="93"/>
      <c r="U111" s="53"/>
      <c r="V111" s="121"/>
      <c r="W111" s="127"/>
      <c r="X111" s="132"/>
      <c r="Y111" s="127"/>
      <c r="Z111" s="121"/>
      <c r="AA111" s="121"/>
      <c r="AB111" s="121"/>
      <c r="AC111" s="121"/>
      <c r="AD111" s="121"/>
      <c r="AE111" s="121"/>
      <c r="AF111" s="121"/>
      <c r="AG111" s="10"/>
      <c r="AH111" s="10"/>
      <c r="AI111" s="52"/>
      <c r="AJ111" s="52"/>
      <c r="AK111" s="52"/>
    </row>
    <row r="112" spans="1:41" ht="15.75" thickBot="1" x14ac:dyDescent="0.3">
      <c r="A112" s="98" t="str">
        <f>IF(A111="","",A111)</f>
        <v/>
      </c>
      <c r="B112" s="99">
        <f t="shared" si="15"/>
        <v>0</v>
      </c>
      <c r="C112" s="100">
        <f t="shared" si="15"/>
        <v>0</v>
      </c>
      <c r="D112" s="100">
        <f t="shared" si="15"/>
        <v>0</v>
      </c>
      <c r="E112" s="100">
        <f t="shared" si="15"/>
        <v>0</v>
      </c>
      <c r="F112" s="99">
        <f t="shared" si="15"/>
        <v>0</v>
      </c>
      <c r="G112" s="101">
        <f t="shared" si="15"/>
        <v>0</v>
      </c>
      <c r="H112" s="102">
        <f t="shared" si="15"/>
        <v>0</v>
      </c>
      <c r="I112" s="101">
        <f t="shared" si="15"/>
        <v>0</v>
      </c>
      <c r="J112" s="101">
        <f t="shared" si="15"/>
        <v>0</v>
      </c>
      <c r="K112" s="101">
        <f t="shared" si="15"/>
        <v>0</v>
      </c>
      <c r="L112" s="101">
        <f t="shared" si="15"/>
        <v>0</v>
      </c>
      <c r="M112" s="101">
        <f t="shared" si="15"/>
        <v>0</v>
      </c>
      <c r="N112" s="101">
        <f t="shared" si="15"/>
        <v>0</v>
      </c>
      <c r="O112" s="101">
        <f t="shared" si="15"/>
        <v>0</v>
      </c>
      <c r="P112" s="101">
        <f t="shared" si="15"/>
        <v>0</v>
      </c>
      <c r="Q112" s="103" t="s">
        <v>65</v>
      </c>
      <c r="R112" s="104"/>
      <c r="S112" s="104"/>
      <c r="T112" s="105"/>
      <c r="U112" s="53"/>
      <c r="V112" s="121"/>
      <c r="W112" s="127"/>
      <c r="X112" s="132"/>
      <c r="Y112" s="127"/>
      <c r="Z112" s="121"/>
      <c r="AA112" s="121"/>
      <c r="AB112" s="121"/>
      <c r="AC112" s="121"/>
      <c r="AD112" s="121"/>
      <c r="AE112" s="121"/>
      <c r="AF112" s="121"/>
      <c r="AG112" s="10"/>
      <c r="AH112" s="10"/>
      <c r="AI112" s="52"/>
      <c r="AJ112" s="52"/>
      <c r="AK112" s="52"/>
    </row>
    <row r="113" spans="1:37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53"/>
      <c r="V113" s="121"/>
      <c r="W113" s="127"/>
      <c r="X113" s="132"/>
      <c r="Y113" s="127"/>
      <c r="Z113" s="121"/>
      <c r="AA113" s="121"/>
      <c r="AB113" s="121"/>
      <c r="AC113" s="121"/>
      <c r="AD113" s="121"/>
      <c r="AE113" s="121"/>
      <c r="AF113" s="121"/>
      <c r="AG113" s="10"/>
      <c r="AH113" s="10"/>
      <c r="AI113" s="52"/>
      <c r="AJ113" s="52"/>
      <c r="AK113" s="52"/>
    </row>
    <row r="114" spans="1:37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53"/>
      <c r="V114" s="121"/>
      <c r="W114" s="127"/>
      <c r="X114" s="132"/>
      <c r="Y114" s="127"/>
      <c r="Z114" s="10"/>
      <c r="AA114" s="121"/>
      <c r="AB114" s="121"/>
      <c r="AC114" s="121"/>
      <c r="AD114" s="121"/>
      <c r="AE114" s="121"/>
      <c r="AF114" s="121"/>
      <c r="AG114" s="10"/>
      <c r="AH114" s="10"/>
      <c r="AI114" s="52"/>
      <c r="AJ114" s="52"/>
      <c r="AK114" s="52"/>
    </row>
    <row r="115" spans="1:37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53"/>
      <c r="V115" s="121"/>
      <c r="W115" s="127"/>
      <c r="X115" s="132"/>
      <c r="Y115" s="130"/>
      <c r="Z115" s="10"/>
      <c r="AA115" s="121"/>
      <c r="AB115" s="121"/>
      <c r="AC115" s="121"/>
      <c r="AD115" s="121"/>
      <c r="AE115" s="121"/>
      <c r="AF115" s="121"/>
      <c r="AG115" s="10"/>
      <c r="AH115" s="10"/>
      <c r="AI115" s="52"/>
      <c r="AJ115" s="52"/>
      <c r="AK115" s="52"/>
    </row>
    <row r="116" spans="1:37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53"/>
      <c r="V116" s="121"/>
      <c r="W116" s="127"/>
      <c r="X116" s="132"/>
      <c r="Y116" s="130"/>
      <c r="Z116" s="10"/>
      <c r="AA116" s="121"/>
      <c r="AB116" s="121"/>
      <c r="AC116" s="121"/>
      <c r="AD116" s="121"/>
      <c r="AE116" s="121"/>
      <c r="AF116" s="121"/>
      <c r="AG116" s="10"/>
      <c r="AH116" s="10"/>
      <c r="AI116" s="52"/>
      <c r="AJ116" s="52"/>
      <c r="AK116" s="52"/>
    </row>
    <row r="117" spans="1:37" x14ac:dyDescent="0.25">
      <c r="V117" s="10"/>
      <c r="W117" s="127"/>
      <c r="X117" s="132"/>
      <c r="Y117" s="130"/>
      <c r="Z117" s="10"/>
      <c r="AA117" s="10"/>
      <c r="AB117" s="10"/>
      <c r="AC117" s="10"/>
      <c r="AD117" s="10"/>
      <c r="AE117" s="10"/>
      <c r="AF117" s="10"/>
      <c r="AG117" s="10"/>
      <c r="AH117" s="10"/>
      <c r="AI117" s="52"/>
      <c r="AJ117" s="52"/>
      <c r="AK117" s="52"/>
    </row>
    <row r="118" spans="1:37" x14ac:dyDescent="0.25">
      <c r="V118" s="10"/>
      <c r="W118" s="127"/>
      <c r="X118" s="132"/>
      <c r="Y118" s="130"/>
      <c r="Z118" s="10"/>
      <c r="AA118" s="10"/>
      <c r="AB118" s="10"/>
      <c r="AC118" s="10"/>
      <c r="AD118" s="10"/>
      <c r="AE118" s="10"/>
      <c r="AF118" s="10"/>
      <c r="AG118" s="10"/>
      <c r="AH118" s="10"/>
      <c r="AI118" s="52"/>
      <c r="AJ118" s="52"/>
      <c r="AK118" s="52"/>
    </row>
    <row r="119" spans="1:37" x14ac:dyDescent="0.25">
      <c r="V119" s="10"/>
      <c r="W119" s="127"/>
      <c r="X119" s="132"/>
      <c r="Y119" s="130"/>
      <c r="Z119" s="10"/>
      <c r="AA119" s="10"/>
      <c r="AB119" s="10"/>
      <c r="AC119" s="10"/>
      <c r="AD119" s="10"/>
      <c r="AE119" s="10"/>
      <c r="AF119" s="10"/>
      <c r="AG119" s="10"/>
      <c r="AH119" s="10"/>
      <c r="AI119" s="52"/>
      <c r="AJ119" s="52"/>
      <c r="AK119" s="52"/>
    </row>
    <row r="120" spans="1:37" x14ac:dyDescent="0.25">
      <c r="V120" s="10"/>
      <c r="W120" s="127"/>
      <c r="X120" s="132"/>
      <c r="Y120" s="130"/>
      <c r="Z120" s="10"/>
      <c r="AA120" s="10"/>
      <c r="AB120" s="10"/>
      <c r="AC120" s="10"/>
      <c r="AD120" s="10"/>
      <c r="AE120" s="10"/>
      <c r="AF120" s="10"/>
      <c r="AG120" s="10"/>
      <c r="AH120" s="10"/>
      <c r="AI120" s="52"/>
      <c r="AJ120" s="52"/>
      <c r="AK120" s="52"/>
    </row>
    <row r="121" spans="1:37" x14ac:dyDescent="0.25">
      <c r="V121" s="10"/>
      <c r="W121" s="127"/>
      <c r="X121" s="132"/>
      <c r="Y121" s="130"/>
      <c r="Z121" s="10"/>
      <c r="AA121" s="10"/>
      <c r="AB121" s="10"/>
      <c r="AC121" s="10"/>
      <c r="AD121" s="10"/>
      <c r="AE121" s="10"/>
      <c r="AF121" s="10"/>
      <c r="AG121" s="10"/>
      <c r="AH121" s="10"/>
      <c r="AI121" s="52"/>
      <c r="AJ121" s="52"/>
      <c r="AK121" s="52"/>
    </row>
    <row r="122" spans="1:37" x14ac:dyDescent="0.25">
      <c r="V122" s="10"/>
      <c r="W122" s="127"/>
      <c r="X122" s="132"/>
      <c r="Y122" s="130"/>
      <c r="Z122" s="10"/>
      <c r="AA122" s="10"/>
      <c r="AB122" s="10"/>
      <c r="AC122" s="10"/>
      <c r="AD122" s="10"/>
      <c r="AE122" s="10"/>
      <c r="AF122" s="10"/>
      <c r="AG122" s="10"/>
      <c r="AH122" s="10"/>
      <c r="AI122" s="52"/>
      <c r="AJ122" s="52"/>
      <c r="AK122" s="52"/>
    </row>
    <row r="123" spans="1:37" x14ac:dyDescent="0.25">
      <c r="V123" s="10"/>
      <c r="W123" s="127"/>
      <c r="X123" s="132"/>
      <c r="Y123" s="130"/>
      <c r="Z123" s="10"/>
      <c r="AA123" s="10"/>
      <c r="AB123" s="10"/>
      <c r="AC123" s="10"/>
      <c r="AD123" s="10"/>
      <c r="AE123" s="10"/>
      <c r="AF123" s="10"/>
      <c r="AG123" s="10"/>
      <c r="AH123" s="10"/>
      <c r="AI123" s="52"/>
      <c r="AJ123" s="52"/>
      <c r="AK123" s="52"/>
    </row>
    <row r="124" spans="1:37" x14ac:dyDescent="0.25">
      <c r="V124" s="10"/>
      <c r="W124" s="127"/>
      <c r="X124" s="132"/>
      <c r="Y124" s="130"/>
      <c r="Z124" s="10"/>
      <c r="AA124" s="10"/>
      <c r="AB124" s="10"/>
      <c r="AC124" s="10"/>
      <c r="AD124" s="10"/>
      <c r="AE124" s="10"/>
      <c r="AF124" s="10"/>
      <c r="AG124" s="10"/>
      <c r="AH124" s="10"/>
      <c r="AI124" s="52"/>
      <c r="AJ124" s="52"/>
      <c r="AK124" s="52"/>
    </row>
    <row r="125" spans="1:37" x14ac:dyDescent="0.25">
      <c r="V125" s="10"/>
      <c r="W125" s="127"/>
      <c r="X125" s="132"/>
      <c r="Y125" s="130"/>
      <c r="Z125" s="10"/>
      <c r="AA125" s="10"/>
      <c r="AB125" s="10"/>
      <c r="AC125" s="10"/>
      <c r="AD125" s="10"/>
      <c r="AE125" s="10"/>
      <c r="AF125" s="10"/>
      <c r="AG125" s="10"/>
      <c r="AH125" s="10"/>
      <c r="AI125" s="52"/>
      <c r="AJ125" s="52"/>
      <c r="AK125" s="52"/>
    </row>
    <row r="126" spans="1:37" x14ac:dyDescent="0.25">
      <c r="V126" s="10"/>
      <c r="W126" s="127"/>
      <c r="X126" s="132"/>
      <c r="Y126" s="130"/>
      <c r="Z126" s="10"/>
      <c r="AA126" s="10"/>
      <c r="AB126" s="10"/>
      <c r="AC126" s="10"/>
      <c r="AD126" s="10"/>
      <c r="AE126" s="10"/>
      <c r="AF126" s="10"/>
      <c r="AG126" s="10"/>
      <c r="AH126" s="10"/>
      <c r="AI126" s="52"/>
      <c r="AJ126" s="52"/>
      <c r="AK126" s="52"/>
    </row>
    <row r="127" spans="1:37" x14ac:dyDescent="0.25">
      <c r="V127" s="10"/>
      <c r="W127" s="127"/>
      <c r="X127" s="132"/>
      <c r="Y127" s="130"/>
      <c r="Z127" s="10"/>
      <c r="AA127" s="10"/>
      <c r="AB127" s="10"/>
      <c r="AC127" s="10"/>
      <c r="AD127" s="10"/>
      <c r="AE127" s="10"/>
      <c r="AF127" s="10"/>
      <c r="AG127" s="10"/>
      <c r="AH127" s="10"/>
      <c r="AI127" s="52"/>
      <c r="AJ127" s="52"/>
      <c r="AK127" s="52"/>
    </row>
    <row r="128" spans="1:37" x14ac:dyDescent="0.25">
      <c r="V128" s="10"/>
      <c r="W128" s="127"/>
      <c r="X128" s="132"/>
      <c r="Y128" s="130"/>
      <c r="Z128" s="10"/>
      <c r="AA128" s="10"/>
      <c r="AB128" s="10"/>
      <c r="AC128" s="10"/>
      <c r="AD128" s="10"/>
      <c r="AE128" s="10"/>
      <c r="AF128" s="10"/>
      <c r="AG128" s="10"/>
      <c r="AH128" s="10"/>
      <c r="AI128" s="52"/>
      <c r="AJ128" s="52"/>
      <c r="AK128" s="52"/>
    </row>
    <row r="129" spans="22:37" x14ac:dyDescent="0.25">
      <c r="V129" s="10"/>
      <c r="W129" s="127"/>
      <c r="X129" s="132"/>
      <c r="Y129" s="130"/>
      <c r="Z129" s="10"/>
      <c r="AA129" s="10"/>
      <c r="AB129" s="10"/>
      <c r="AC129" s="10"/>
      <c r="AD129" s="10"/>
      <c r="AE129" s="10"/>
      <c r="AF129" s="10"/>
      <c r="AG129" s="10"/>
      <c r="AH129" s="10"/>
      <c r="AI129" s="52"/>
      <c r="AJ129" s="52"/>
      <c r="AK129" s="52"/>
    </row>
    <row r="130" spans="22:37" x14ac:dyDescent="0.25">
      <c r="V130" s="10"/>
      <c r="W130" s="127"/>
      <c r="X130" s="132"/>
      <c r="Y130" s="130"/>
      <c r="Z130" s="10"/>
      <c r="AA130" s="10"/>
      <c r="AB130" s="10"/>
      <c r="AC130" s="10"/>
      <c r="AD130" s="10"/>
      <c r="AE130" s="10"/>
      <c r="AF130" s="10"/>
      <c r="AG130" s="10"/>
      <c r="AH130" s="10"/>
      <c r="AI130" s="52"/>
      <c r="AJ130" s="52"/>
      <c r="AK130" s="52"/>
    </row>
    <row r="131" spans="22:37" x14ac:dyDescent="0.25">
      <c r="V131" s="10"/>
      <c r="W131" s="127"/>
      <c r="X131" s="132"/>
      <c r="Y131" s="130"/>
      <c r="Z131" s="10"/>
      <c r="AA131" s="10"/>
      <c r="AB131" s="10"/>
      <c r="AC131" s="10"/>
      <c r="AD131" s="10"/>
      <c r="AE131" s="10"/>
      <c r="AF131" s="10"/>
      <c r="AG131" s="10"/>
      <c r="AH131" s="10"/>
      <c r="AI131" s="52"/>
      <c r="AJ131" s="52"/>
      <c r="AK131" s="52"/>
    </row>
    <row r="132" spans="22:37" x14ac:dyDescent="0.25">
      <c r="V132" s="10"/>
      <c r="W132" s="127"/>
      <c r="X132" s="132"/>
      <c r="Y132" s="130"/>
      <c r="Z132" s="10"/>
      <c r="AA132" s="10"/>
      <c r="AB132" s="10"/>
      <c r="AC132" s="10"/>
      <c r="AD132" s="10"/>
      <c r="AE132" s="10"/>
      <c r="AF132" s="10"/>
      <c r="AG132" s="10"/>
      <c r="AH132" s="10"/>
      <c r="AI132" s="52"/>
      <c r="AJ132" s="52"/>
      <c r="AK132" s="52"/>
    </row>
    <row r="133" spans="22:37" x14ac:dyDescent="0.25">
      <c r="V133" s="10"/>
      <c r="W133" s="127"/>
      <c r="X133" s="132"/>
      <c r="Y133" s="130"/>
      <c r="Z133" s="10"/>
      <c r="AA133" s="10"/>
      <c r="AB133" s="10"/>
      <c r="AC133" s="10"/>
      <c r="AD133" s="10"/>
      <c r="AE133" s="10"/>
      <c r="AF133" s="10"/>
      <c r="AG133" s="10"/>
      <c r="AH133" s="10"/>
      <c r="AI133" s="52"/>
      <c r="AJ133" s="52"/>
      <c r="AK133" s="52"/>
    </row>
    <row r="134" spans="22:37" x14ac:dyDescent="0.25">
      <c r="V134" s="10"/>
      <c r="W134" s="127"/>
      <c r="X134" s="132"/>
      <c r="Y134" s="130"/>
      <c r="Z134" s="10"/>
      <c r="AA134" s="10"/>
      <c r="AB134" s="10"/>
      <c r="AC134" s="10"/>
      <c r="AD134" s="10"/>
      <c r="AE134" s="10"/>
      <c r="AF134" s="10"/>
      <c r="AG134" s="10"/>
      <c r="AH134" s="10"/>
      <c r="AI134" s="52"/>
      <c r="AJ134" s="52"/>
      <c r="AK134" s="52"/>
    </row>
    <row r="135" spans="22:37" x14ac:dyDescent="0.25">
      <c r="V135" s="10"/>
      <c r="W135" s="127"/>
      <c r="X135" s="132"/>
      <c r="Y135" s="130"/>
      <c r="Z135" s="10"/>
      <c r="AA135" s="10"/>
      <c r="AB135" s="10"/>
      <c r="AC135" s="10"/>
      <c r="AD135" s="10"/>
      <c r="AE135" s="10"/>
      <c r="AF135" s="10"/>
      <c r="AG135" s="10"/>
      <c r="AH135" s="10"/>
      <c r="AI135" s="52"/>
      <c r="AJ135" s="52"/>
      <c r="AK135" s="52"/>
    </row>
    <row r="136" spans="22:37" x14ac:dyDescent="0.25">
      <c r="V136" s="10"/>
      <c r="W136" s="127"/>
      <c r="X136" s="132"/>
      <c r="Y136" s="130"/>
      <c r="Z136" s="10"/>
      <c r="AA136" s="10"/>
      <c r="AB136" s="10"/>
      <c r="AC136" s="10"/>
      <c r="AD136" s="10"/>
      <c r="AE136" s="10"/>
      <c r="AF136" s="10"/>
      <c r="AG136" s="10"/>
      <c r="AH136" s="10"/>
      <c r="AI136" s="52"/>
      <c r="AJ136" s="52"/>
      <c r="AK136" s="52"/>
    </row>
    <row r="137" spans="22:37" x14ac:dyDescent="0.25">
      <c r="V137" s="10"/>
      <c r="W137" s="127"/>
      <c r="X137" s="132"/>
      <c r="Y137" s="130"/>
      <c r="Z137" s="10"/>
      <c r="AA137" s="10"/>
      <c r="AB137" s="10"/>
      <c r="AC137" s="10"/>
      <c r="AD137" s="10"/>
      <c r="AE137" s="10"/>
      <c r="AF137" s="10"/>
      <c r="AG137" s="10"/>
      <c r="AH137" s="10"/>
      <c r="AI137" s="52"/>
      <c r="AJ137" s="52"/>
      <c r="AK137" s="52"/>
    </row>
    <row r="138" spans="22:37" x14ac:dyDescent="0.25">
      <c r="V138" s="10"/>
      <c r="W138" s="127"/>
      <c r="X138" s="132"/>
      <c r="Y138" s="130"/>
      <c r="Z138" s="10"/>
      <c r="AA138" s="10"/>
      <c r="AB138" s="10"/>
      <c r="AC138" s="10"/>
      <c r="AD138" s="10"/>
      <c r="AE138" s="10"/>
      <c r="AF138" s="10"/>
      <c r="AG138" s="10"/>
      <c r="AH138" s="10"/>
      <c r="AI138" s="52"/>
      <c r="AJ138" s="52"/>
      <c r="AK138" s="52"/>
    </row>
    <row r="139" spans="22:37" x14ac:dyDescent="0.25">
      <c r="V139" s="10"/>
      <c r="W139" s="127"/>
      <c r="X139" s="132"/>
      <c r="Y139" s="130"/>
      <c r="Z139" s="10"/>
      <c r="AA139" s="10"/>
      <c r="AB139" s="10"/>
      <c r="AC139" s="10"/>
      <c r="AD139" s="10"/>
      <c r="AE139" s="10"/>
      <c r="AF139" s="10"/>
      <c r="AG139" s="10"/>
      <c r="AH139" s="10"/>
      <c r="AI139" s="52"/>
      <c r="AJ139" s="52"/>
      <c r="AK139" s="52"/>
    </row>
    <row r="140" spans="22:37" x14ac:dyDescent="0.25">
      <c r="V140" s="10"/>
      <c r="W140" s="127"/>
      <c r="X140" s="132"/>
      <c r="Y140" s="130"/>
      <c r="Z140" s="10"/>
      <c r="AA140" s="10"/>
      <c r="AB140" s="10"/>
      <c r="AC140" s="10"/>
      <c r="AD140" s="10"/>
      <c r="AE140" s="10"/>
      <c r="AF140" s="10"/>
      <c r="AG140" s="10"/>
      <c r="AH140" s="10"/>
      <c r="AI140" s="52"/>
      <c r="AJ140" s="52"/>
      <c r="AK140" s="52"/>
    </row>
    <row r="141" spans="22:37" x14ac:dyDescent="0.25">
      <c r="V141" s="10"/>
      <c r="W141" s="127"/>
      <c r="X141" s="132"/>
      <c r="Y141" s="130"/>
      <c r="Z141" s="10"/>
      <c r="AA141" s="10"/>
      <c r="AB141" s="10"/>
      <c r="AC141" s="10"/>
      <c r="AD141" s="10"/>
      <c r="AE141" s="10"/>
      <c r="AF141" s="10"/>
      <c r="AG141" s="10"/>
      <c r="AH141" s="10"/>
      <c r="AI141" s="52"/>
      <c r="AJ141" s="52"/>
      <c r="AK141" s="52"/>
    </row>
    <row r="142" spans="22:37" x14ac:dyDescent="0.25">
      <c r="V142" s="10"/>
      <c r="W142" s="127"/>
      <c r="X142" s="132"/>
      <c r="Y142" s="130"/>
      <c r="Z142" s="10"/>
      <c r="AA142" s="10"/>
      <c r="AB142" s="10"/>
      <c r="AC142" s="10"/>
      <c r="AD142" s="10"/>
      <c r="AE142" s="10"/>
      <c r="AF142" s="10"/>
      <c r="AG142" s="10"/>
      <c r="AH142" s="10"/>
      <c r="AI142" s="52"/>
      <c r="AJ142" s="52"/>
      <c r="AK142" s="52"/>
    </row>
    <row r="143" spans="22:37" x14ac:dyDescent="0.25">
      <c r="V143" s="10"/>
      <c r="W143" s="127"/>
      <c r="X143" s="132"/>
      <c r="Y143" s="130"/>
      <c r="Z143" s="10"/>
      <c r="AA143" s="10"/>
      <c r="AB143" s="10"/>
      <c r="AC143" s="10"/>
      <c r="AD143" s="10"/>
      <c r="AE143" s="10"/>
      <c r="AF143" s="10"/>
      <c r="AG143" s="10"/>
      <c r="AH143" s="10"/>
      <c r="AI143" s="52"/>
      <c r="AJ143" s="52"/>
      <c r="AK143" s="52"/>
    </row>
    <row r="144" spans="22:37" x14ac:dyDescent="0.25">
      <c r="V144" s="10"/>
      <c r="W144" s="127"/>
      <c r="X144" s="133"/>
      <c r="Y144" s="130"/>
      <c r="Z144" s="10"/>
      <c r="AA144" s="10"/>
      <c r="AB144" s="10"/>
      <c r="AC144" s="10"/>
      <c r="AD144" s="10"/>
      <c r="AE144" s="10"/>
      <c r="AF144" s="10"/>
      <c r="AG144" s="10"/>
      <c r="AH144" s="10"/>
      <c r="AI144" s="52"/>
      <c r="AJ144" s="52"/>
      <c r="AK144" s="52"/>
    </row>
    <row r="145" spans="22:37" x14ac:dyDescent="0.25">
      <c r="V145" s="10"/>
      <c r="W145" s="127"/>
      <c r="X145" s="133"/>
      <c r="Y145" s="130"/>
      <c r="Z145" s="10"/>
      <c r="AA145" s="10"/>
      <c r="AB145" s="10"/>
      <c r="AC145" s="10"/>
      <c r="AD145" s="10"/>
      <c r="AE145" s="10"/>
      <c r="AF145" s="10"/>
      <c r="AG145" s="10"/>
      <c r="AH145" s="10"/>
      <c r="AI145" s="52"/>
      <c r="AJ145" s="52"/>
      <c r="AK145" s="52"/>
    </row>
    <row r="146" spans="22:37" x14ac:dyDescent="0.25">
      <c r="V146" s="10"/>
      <c r="W146" s="127"/>
      <c r="X146" s="133"/>
      <c r="Y146" s="130"/>
      <c r="Z146" s="10"/>
      <c r="AA146" s="10"/>
      <c r="AB146" s="10"/>
      <c r="AC146" s="10"/>
      <c r="AD146" s="10"/>
      <c r="AE146" s="10"/>
      <c r="AF146" s="10"/>
      <c r="AG146" s="10"/>
      <c r="AH146" s="10"/>
      <c r="AI146" s="52"/>
      <c r="AJ146" s="52"/>
      <c r="AK146" s="52"/>
    </row>
    <row r="147" spans="22:37" x14ac:dyDescent="0.25">
      <c r="V147" s="10"/>
      <c r="W147" s="127"/>
      <c r="X147" s="133"/>
      <c r="Y147" s="130"/>
      <c r="Z147" s="10"/>
      <c r="AA147" s="10"/>
      <c r="AB147" s="10"/>
      <c r="AC147" s="10"/>
      <c r="AD147" s="10"/>
      <c r="AE147" s="10"/>
      <c r="AF147" s="10"/>
      <c r="AG147" s="10"/>
      <c r="AH147" s="10"/>
      <c r="AI147" s="52"/>
      <c r="AJ147" s="52"/>
      <c r="AK147" s="52"/>
    </row>
    <row r="148" spans="22:37" x14ac:dyDescent="0.25">
      <c r="V148" s="10"/>
      <c r="W148" s="127"/>
      <c r="X148" s="133"/>
      <c r="Y148" s="130"/>
      <c r="Z148" s="10"/>
      <c r="AA148" s="10"/>
      <c r="AB148" s="10"/>
      <c r="AC148" s="10"/>
      <c r="AD148" s="10"/>
      <c r="AE148" s="10"/>
      <c r="AF148" s="10"/>
      <c r="AG148" s="10"/>
      <c r="AH148" s="10"/>
      <c r="AI148" s="52"/>
      <c r="AJ148" s="52"/>
      <c r="AK148" s="52"/>
    </row>
    <row r="149" spans="22:37" x14ac:dyDescent="0.25">
      <c r="V149" s="10"/>
      <c r="W149" s="130"/>
      <c r="X149" s="130"/>
      <c r="Y149" s="130"/>
      <c r="Z149" s="10"/>
      <c r="AA149" s="10"/>
      <c r="AB149" s="10"/>
      <c r="AC149" s="10"/>
      <c r="AD149" s="10"/>
      <c r="AE149" s="10"/>
      <c r="AF149" s="10"/>
      <c r="AG149" s="10"/>
      <c r="AH149" s="10"/>
      <c r="AI149" s="52"/>
      <c r="AJ149" s="52"/>
      <c r="AK149" s="52"/>
    </row>
    <row r="150" spans="22:37" x14ac:dyDescent="0.25">
      <c r="V150" s="10"/>
      <c r="W150" s="130"/>
      <c r="X150" s="130"/>
      <c r="Y150" s="130"/>
      <c r="Z150" s="10"/>
      <c r="AA150" s="10"/>
      <c r="AB150" s="10"/>
      <c r="AC150" s="10"/>
      <c r="AD150" s="10"/>
      <c r="AE150" s="10"/>
      <c r="AF150" s="10"/>
      <c r="AG150" s="10"/>
      <c r="AH150" s="10"/>
      <c r="AI150" s="52"/>
      <c r="AJ150" s="52"/>
      <c r="AK150" s="52"/>
    </row>
    <row r="151" spans="22:37" x14ac:dyDescent="0.25">
      <c r="V151" s="10"/>
      <c r="W151" s="130"/>
      <c r="X151" s="130"/>
      <c r="Y151" s="130"/>
      <c r="Z151" s="10"/>
      <c r="AA151" s="10"/>
      <c r="AB151" s="10"/>
      <c r="AC151" s="10"/>
      <c r="AD151" s="10"/>
      <c r="AE151" s="10"/>
      <c r="AF151" s="10"/>
      <c r="AG151" s="10"/>
      <c r="AH151" s="10"/>
      <c r="AI151" s="52"/>
      <c r="AJ151" s="52"/>
      <c r="AK151" s="52"/>
    </row>
    <row r="152" spans="22:37" x14ac:dyDescent="0.25">
      <c r="V152" s="10"/>
      <c r="W152" s="130"/>
      <c r="X152" s="130"/>
      <c r="Y152" s="130"/>
      <c r="Z152" s="10"/>
      <c r="AA152" s="10"/>
      <c r="AB152" s="10"/>
      <c r="AC152" s="10"/>
      <c r="AD152" s="10"/>
      <c r="AE152" s="10"/>
      <c r="AF152" s="10"/>
      <c r="AG152" s="10"/>
      <c r="AH152" s="10"/>
      <c r="AI152" s="52"/>
      <c r="AJ152" s="52"/>
      <c r="AK152" s="52"/>
    </row>
    <row r="153" spans="22:37" x14ac:dyDescent="0.25">
      <c r="V153" s="10"/>
      <c r="W153" s="130"/>
      <c r="X153" s="130"/>
      <c r="Y153" s="130"/>
      <c r="Z153" s="10"/>
      <c r="AA153" s="10"/>
      <c r="AB153" s="10"/>
      <c r="AC153" s="10"/>
      <c r="AD153" s="10"/>
      <c r="AE153" s="10"/>
      <c r="AF153" s="10"/>
      <c r="AG153" s="10"/>
      <c r="AH153" s="10"/>
      <c r="AI153" s="52"/>
      <c r="AJ153" s="52"/>
      <c r="AK153" s="52"/>
    </row>
    <row r="154" spans="22:37" x14ac:dyDescent="0.25">
      <c r="V154" s="10"/>
      <c r="W154" s="130"/>
      <c r="X154" s="130"/>
      <c r="Y154" s="130"/>
      <c r="Z154" s="10"/>
      <c r="AA154" s="10"/>
      <c r="AB154" s="10"/>
      <c r="AC154" s="10"/>
      <c r="AD154" s="10"/>
      <c r="AE154" s="10"/>
      <c r="AF154" s="10"/>
      <c r="AG154" s="10"/>
      <c r="AH154" s="10"/>
      <c r="AI154" s="52"/>
      <c r="AJ154" s="52"/>
      <c r="AK154" s="52"/>
    </row>
    <row r="155" spans="22:37" x14ac:dyDescent="0.25">
      <c r="V155" s="10"/>
      <c r="W155" s="130"/>
      <c r="X155" s="130"/>
      <c r="Y155" s="130"/>
      <c r="Z155" s="10"/>
      <c r="AA155" s="10"/>
      <c r="AB155" s="10"/>
      <c r="AC155" s="10"/>
      <c r="AD155" s="10"/>
      <c r="AE155" s="10"/>
      <c r="AF155" s="10"/>
      <c r="AG155" s="10"/>
      <c r="AH155" s="10"/>
      <c r="AI155" s="52"/>
      <c r="AJ155" s="52"/>
      <c r="AK155" s="52"/>
    </row>
    <row r="156" spans="22:37" x14ac:dyDescent="0.25">
      <c r="V156" s="10"/>
      <c r="W156" s="130"/>
      <c r="X156" s="130"/>
      <c r="Y156" s="130"/>
      <c r="Z156" s="10"/>
      <c r="AA156" s="10"/>
      <c r="AB156" s="10"/>
      <c r="AC156" s="10"/>
      <c r="AD156" s="10"/>
      <c r="AE156" s="10"/>
      <c r="AF156" s="10"/>
      <c r="AG156" s="10"/>
      <c r="AH156" s="10"/>
      <c r="AI156" s="52"/>
      <c r="AJ156" s="52"/>
      <c r="AK156" s="52"/>
    </row>
    <row r="157" spans="22:37" x14ac:dyDescent="0.25">
      <c r="V157" s="10"/>
      <c r="W157" s="130"/>
      <c r="X157" s="130"/>
      <c r="Y157" s="130"/>
      <c r="Z157" s="10"/>
      <c r="AA157" s="10"/>
      <c r="AB157" s="10"/>
      <c r="AC157" s="10"/>
      <c r="AD157" s="10"/>
      <c r="AE157" s="10"/>
      <c r="AF157" s="10"/>
      <c r="AG157" s="10"/>
      <c r="AH157" s="10"/>
      <c r="AI157" s="52"/>
      <c r="AJ157" s="52"/>
      <c r="AK157" s="52"/>
    </row>
    <row r="158" spans="22:37" x14ac:dyDescent="0.25">
      <c r="V158" s="10"/>
      <c r="W158" s="130"/>
      <c r="X158" s="130"/>
      <c r="Y158" s="130"/>
      <c r="Z158" s="10"/>
      <c r="AA158" s="10"/>
      <c r="AB158" s="10"/>
      <c r="AC158" s="10"/>
      <c r="AD158" s="10"/>
      <c r="AE158" s="10"/>
      <c r="AF158" s="10"/>
      <c r="AG158" s="10"/>
      <c r="AH158" s="10"/>
      <c r="AI158" s="52"/>
      <c r="AJ158" s="52"/>
      <c r="AK158" s="52"/>
    </row>
    <row r="159" spans="22:37" x14ac:dyDescent="0.25">
      <c r="V159" s="10"/>
      <c r="W159" s="130"/>
      <c r="X159" s="130"/>
      <c r="Y159" s="130"/>
      <c r="Z159" s="10"/>
      <c r="AA159" s="10"/>
      <c r="AB159" s="10"/>
      <c r="AC159" s="10"/>
      <c r="AD159" s="10"/>
      <c r="AE159" s="10"/>
      <c r="AF159" s="10"/>
      <c r="AG159" s="10"/>
      <c r="AH159" s="10"/>
      <c r="AI159" s="52"/>
      <c r="AJ159" s="52"/>
      <c r="AK159" s="52"/>
    </row>
    <row r="160" spans="22:37" x14ac:dyDescent="0.25">
      <c r="V160" s="10"/>
      <c r="W160" s="130"/>
      <c r="X160" s="130"/>
      <c r="Y160" s="130"/>
      <c r="Z160" s="10"/>
      <c r="AA160" s="10"/>
      <c r="AB160" s="10"/>
      <c r="AC160" s="10"/>
      <c r="AD160" s="10"/>
      <c r="AE160" s="10"/>
      <c r="AF160" s="10"/>
      <c r="AG160" s="10"/>
      <c r="AH160" s="10"/>
      <c r="AI160" s="52"/>
      <c r="AJ160" s="52"/>
      <c r="AK160" s="52"/>
    </row>
    <row r="161" spans="22:37" x14ac:dyDescent="0.25">
      <c r="V161" s="10"/>
      <c r="W161" s="130"/>
      <c r="X161" s="130"/>
      <c r="Y161" s="130"/>
      <c r="Z161" s="10"/>
      <c r="AA161" s="10"/>
      <c r="AB161" s="10"/>
      <c r="AC161" s="10"/>
      <c r="AD161" s="10"/>
      <c r="AE161" s="10"/>
      <c r="AF161" s="10"/>
      <c r="AG161" s="10"/>
      <c r="AH161" s="10"/>
      <c r="AI161" s="52"/>
      <c r="AJ161" s="52"/>
      <c r="AK161" s="52"/>
    </row>
    <row r="162" spans="22:37" x14ac:dyDescent="0.25">
      <c r="V162" s="10"/>
      <c r="W162" s="130"/>
      <c r="X162" s="130"/>
      <c r="Y162" s="130"/>
      <c r="Z162" s="10"/>
      <c r="AA162" s="10"/>
      <c r="AB162" s="10"/>
      <c r="AC162" s="10"/>
      <c r="AD162" s="10"/>
      <c r="AE162" s="10"/>
      <c r="AF162" s="10"/>
      <c r="AG162" s="10"/>
      <c r="AH162" s="10"/>
      <c r="AI162" s="52"/>
      <c r="AJ162" s="52"/>
      <c r="AK162" s="52"/>
    </row>
    <row r="163" spans="22:37" x14ac:dyDescent="0.25">
      <c r="V163" s="10"/>
      <c r="W163" s="130"/>
      <c r="X163" s="130"/>
      <c r="Y163" s="130"/>
      <c r="Z163" s="10"/>
      <c r="AA163" s="10"/>
      <c r="AB163" s="10"/>
      <c r="AC163" s="10"/>
      <c r="AD163" s="10"/>
      <c r="AE163" s="10"/>
      <c r="AF163" s="10"/>
      <c r="AG163" s="10"/>
      <c r="AH163" s="10"/>
      <c r="AI163" s="52"/>
      <c r="AJ163" s="52"/>
      <c r="AK163" s="52"/>
    </row>
    <row r="164" spans="22:37" x14ac:dyDescent="0.25">
      <c r="V164" s="10"/>
      <c r="W164" s="130"/>
      <c r="X164" s="130"/>
      <c r="Y164" s="130"/>
      <c r="Z164" s="10"/>
      <c r="AA164" s="10"/>
      <c r="AB164" s="10"/>
      <c r="AC164" s="10"/>
      <c r="AD164" s="10"/>
      <c r="AE164" s="10"/>
      <c r="AF164" s="10"/>
      <c r="AG164" s="10"/>
      <c r="AH164" s="10"/>
      <c r="AI164" s="52"/>
      <c r="AJ164" s="52"/>
      <c r="AK164" s="52"/>
    </row>
    <row r="165" spans="22:37" x14ac:dyDescent="0.25">
      <c r="V165" s="10"/>
      <c r="W165" s="130"/>
      <c r="X165" s="130"/>
      <c r="Y165" s="130"/>
      <c r="Z165" s="10"/>
      <c r="AA165" s="10"/>
      <c r="AB165" s="10"/>
      <c r="AC165" s="10"/>
      <c r="AD165" s="10"/>
      <c r="AE165" s="10"/>
      <c r="AF165" s="10"/>
      <c r="AG165" s="10"/>
      <c r="AH165" s="10"/>
      <c r="AI165" s="52"/>
      <c r="AJ165" s="52"/>
      <c r="AK165" s="52"/>
    </row>
    <row r="166" spans="22:37" x14ac:dyDescent="0.25">
      <c r="V166" s="10"/>
      <c r="W166" s="130"/>
      <c r="X166" s="130"/>
      <c r="Y166" s="130"/>
      <c r="Z166" s="10"/>
      <c r="AA166" s="10"/>
      <c r="AB166" s="10"/>
      <c r="AC166" s="10"/>
      <c r="AD166" s="10"/>
      <c r="AE166" s="10"/>
      <c r="AF166" s="10"/>
      <c r="AG166" s="10"/>
      <c r="AH166" s="10"/>
      <c r="AI166" s="52"/>
      <c r="AJ166" s="52"/>
      <c r="AK166" s="52"/>
    </row>
    <row r="167" spans="22:37" x14ac:dyDescent="0.25">
      <c r="V167" s="10"/>
      <c r="W167" s="130"/>
      <c r="X167" s="130"/>
      <c r="Y167" s="130"/>
      <c r="Z167" s="10"/>
      <c r="AA167" s="10"/>
      <c r="AB167" s="10"/>
      <c r="AC167" s="10"/>
      <c r="AD167" s="10"/>
      <c r="AE167" s="10"/>
      <c r="AF167" s="10"/>
      <c r="AG167" s="10"/>
      <c r="AH167" s="10"/>
      <c r="AI167" s="52"/>
      <c r="AJ167" s="52"/>
      <c r="AK167" s="52"/>
    </row>
    <row r="168" spans="22:37" x14ac:dyDescent="0.25">
      <c r="V168" s="10"/>
      <c r="W168" s="130"/>
      <c r="X168" s="130"/>
      <c r="Y168" s="130"/>
      <c r="Z168" s="10"/>
      <c r="AA168" s="10"/>
      <c r="AB168" s="10"/>
      <c r="AC168" s="10"/>
      <c r="AD168" s="10"/>
      <c r="AE168" s="10"/>
      <c r="AF168" s="10"/>
      <c r="AG168" s="10"/>
      <c r="AH168" s="10"/>
      <c r="AI168" s="52"/>
      <c r="AJ168" s="52"/>
      <c r="AK168" s="52"/>
    </row>
    <row r="169" spans="22:37" x14ac:dyDescent="0.25">
      <c r="V169" s="10"/>
      <c r="W169" s="130"/>
      <c r="X169" s="130"/>
      <c r="Y169" s="130"/>
      <c r="Z169" s="10"/>
      <c r="AA169" s="10"/>
      <c r="AB169" s="10"/>
      <c r="AC169" s="10"/>
      <c r="AD169" s="10"/>
      <c r="AE169" s="10"/>
      <c r="AF169" s="10"/>
      <c r="AG169" s="10"/>
      <c r="AH169" s="10"/>
      <c r="AI169" s="52"/>
      <c r="AJ169" s="52"/>
      <c r="AK169" s="52"/>
    </row>
    <row r="170" spans="22:37" x14ac:dyDescent="0.25">
      <c r="V170" s="10"/>
      <c r="W170" s="130"/>
      <c r="X170" s="130"/>
      <c r="Y170" s="130"/>
      <c r="Z170" s="10"/>
      <c r="AA170" s="10"/>
      <c r="AB170" s="10"/>
      <c r="AC170" s="10"/>
      <c r="AD170" s="10"/>
      <c r="AE170" s="10"/>
      <c r="AF170" s="10"/>
      <c r="AG170" s="10"/>
      <c r="AH170" s="10"/>
      <c r="AI170" s="52"/>
      <c r="AJ170" s="52"/>
      <c r="AK170" s="52"/>
    </row>
    <row r="171" spans="22:37" x14ac:dyDescent="0.25">
      <c r="V171" s="10"/>
      <c r="W171" s="130"/>
      <c r="X171" s="130"/>
      <c r="Y171" s="130"/>
      <c r="Z171" s="10"/>
      <c r="AA171" s="10"/>
      <c r="AB171" s="10"/>
      <c r="AC171" s="10"/>
      <c r="AD171" s="10"/>
      <c r="AE171" s="10"/>
      <c r="AF171" s="10"/>
      <c r="AG171" s="10"/>
      <c r="AH171" s="10"/>
      <c r="AI171" s="52"/>
      <c r="AJ171" s="52"/>
      <c r="AK171" s="52"/>
    </row>
    <row r="172" spans="22:37" x14ac:dyDescent="0.25">
      <c r="V172" s="10"/>
      <c r="W172" s="130"/>
      <c r="X172" s="130"/>
      <c r="Y172" s="130"/>
      <c r="Z172" s="10"/>
      <c r="AA172" s="10"/>
      <c r="AB172" s="10"/>
      <c r="AC172" s="10"/>
      <c r="AD172" s="10"/>
      <c r="AE172" s="10"/>
      <c r="AF172" s="10"/>
      <c r="AG172" s="10"/>
      <c r="AH172" s="10"/>
      <c r="AI172" s="52"/>
      <c r="AJ172" s="52"/>
      <c r="AK172" s="52"/>
    </row>
    <row r="173" spans="22:37" x14ac:dyDescent="0.25">
      <c r="V173" s="10"/>
      <c r="W173" s="130"/>
      <c r="X173" s="130"/>
      <c r="Y173" s="130"/>
      <c r="Z173" s="10"/>
      <c r="AA173" s="10"/>
      <c r="AB173" s="10"/>
      <c r="AC173" s="10"/>
      <c r="AD173" s="10"/>
      <c r="AE173" s="10"/>
      <c r="AF173" s="10"/>
      <c r="AG173" s="10"/>
      <c r="AH173" s="10"/>
      <c r="AI173" s="52"/>
      <c r="AJ173" s="52"/>
      <c r="AK173" s="52"/>
    </row>
    <row r="174" spans="22:37" x14ac:dyDescent="0.25">
      <c r="V174" s="10"/>
      <c r="W174" s="130"/>
      <c r="X174" s="130"/>
      <c r="Y174" s="130"/>
      <c r="Z174" s="10"/>
      <c r="AA174" s="10"/>
      <c r="AB174" s="10"/>
      <c r="AC174" s="10"/>
      <c r="AD174" s="10"/>
      <c r="AE174" s="10"/>
      <c r="AF174" s="10"/>
      <c r="AG174" s="10"/>
      <c r="AH174" s="10"/>
      <c r="AI174" s="52"/>
      <c r="AJ174" s="52"/>
      <c r="AK174" s="52"/>
    </row>
    <row r="175" spans="22:37" x14ac:dyDescent="0.25">
      <c r="V175" s="10"/>
      <c r="W175" s="130"/>
      <c r="X175" s="130"/>
      <c r="Y175" s="130"/>
      <c r="Z175" s="10"/>
      <c r="AA175" s="10"/>
      <c r="AB175" s="10"/>
      <c r="AC175" s="10"/>
      <c r="AD175" s="10"/>
      <c r="AE175" s="10"/>
      <c r="AF175" s="10"/>
      <c r="AG175" s="10"/>
      <c r="AH175" s="10"/>
      <c r="AI175" s="52"/>
      <c r="AJ175" s="52"/>
      <c r="AK175" s="52"/>
    </row>
    <row r="176" spans="22:37" x14ac:dyDescent="0.25">
      <c r="V176" s="10"/>
      <c r="W176" s="130"/>
      <c r="X176" s="130"/>
      <c r="Y176" s="130"/>
      <c r="Z176" s="10"/>
      <c r="AA176" s="10"/>
      <c r="AB176" s="10"/>
      <c r="AC176" s="10"/>
      <c r="AD176" s="10"/>
      <c r="AE176" s="10"/>
      <c r="AF176" s="10"/>
      <c r="AG176" s="10"/>
      <c r="AH176" s="10"/>
      <c r="AI176" s="52"/>
      <c r="AJ176" s="52"/>
      <c r="AK176" s="52"/>
    </row>
    <row r="177" spans="22:37" x14ac:dyDescent="0.25">
      <c r="V177" s="10"/>
      <c r="W177" s="130"/>
      <c r="X177" s="130"/>
      <c r="Y177" s="130"/>
      <c r="Z177" s="10"/>
      <c r="AA177" s="10"/>
      <c r="AB177" s="10"/>
      <c r="AC177" s="10"/>
      <c r="AD177" s="10"/>
      <c r="AE177" s="10"/>
      <c r="AF177" s="10"/>
      <c r="AG177" s="10"/>
      <c r="AH177" s="10"/>
      <c r="AI177" s="52"/>
      <c r="AJ177" s="52"/>
      <c r="AK177" s="52"/>
    </row>
    <row r="178" spans="22:37" x14ac:dyDescent="0.25">
      <c r="V178" s="10"/>
      <c r="W178" s="130"/>
      <c r="X178" s="130"/>
      <c r="Y178" s="130"/>
      <c r="Z178" s="10"/>
      <c r="AA178" s="10"/>
      <c r="AB178" s="10"/>
      <c r="AC178" s="10"/>
      <c r="AD178" s="10"/>
      <c r="AE178" s="10"/>
      <c r="AF178" s="10"/>
      <c r="AG178" s="10"/>
      <c r="AH178" s="10"/>
      <c r="AI178" s="52"/>
      <c r="AJ178" s="52"/>
      <c r="AK178" s="52"/>
    </row>
    <row r="179" spans="22:37" x14ac:dyDescent="0.25">
      <c r="V179" s="10"/>
      <c r="W179" s="130"/>
      <c r="X179" s="130"/>
      <c r="Y179" s="130"/>
      <c r="Z179" s="10"/>
      <c r="AA179" s="10"/>
      <c r="AB179" s="10"/>
      <c r="AC179" s="10"/>
      <c r="AD179" s="10"/>
      <c r="AE179" s="10"/>
      <c r="AF179" s="10"/>
      <c r="AG179" s="10"/>
      <c r="AH179" s="10"/>
      <c r="AI179" s="52"/>
      <c r="AJ179" s="52"/>
      <c r="AK179" s="52"/>
    </row>
    <row r="180" spans="22:37" x14ac:dyDescent="0.25">
      <c r="V180" s="10"/>
      <c r="W180" s="130"/>
      <c r="X180" s="130"/>
      <c r="Y180" s="130"/>
      <c r="Z180" s="10"/>
      <c r="AA180" s="10"/>
      <c r="AB180" s="10"/>
      <c r="AC180" s="10"/>
      <c r="AD180" s="10"/>
      <c r="AE180" s="10"/>
      <c r="AF180" s="10"/>
      <c r="AG180" s="10"/>
      <c r="AH180" s="10"/>
      <c r="AI180" s="52"/>
      <c r="AJ180" s="52"/>
      <c r="AK180" s="52"/>
    </row>
    <row r="181" spans="22:37" x14ac:dyDescent="0.25">
      <c r="V181" s="10"/>
      <c r="W181" s="130"/>
      <c r="X181" s="130"/>
      <c r="Y181" s="130"/>
      <c r="Z181" s="10"/>
      <c r="AA181" s="10"/>
      <c r="AB181" s="10"/>
      <c r="AC181" s="10"/>
      <c r="AD181" s="10"/>
      <c r="AE181" s="10"/>
      <c r="AF181" s="10"/>
      <c r="AG181" s="10"/>
      <c r="AH181" s="10"/>
      <c r="AI181" s="52"/>
      <c r="AJ181" s="52"/>
      <c r="AK181" s="52"/>
    </row>
    <row r="182" spans="22:37" x14ac:dyDescent="0.25">
      <c r="V182" s="10"/>
      <c r="W182" s="130"/>
      <c r="X182" s="130"/>
      <c r="Y182" s="130"/>
      <c r="Z182" s="10"/>
      <c r="AA182" s="10"/>
      <c r="AB182" s="10"/>
      <c r="AC182" s="10"/>
      <c r="AD182" s="10"/>
      <c r="AE182" s="10"/>
      <c r="AF182" s="10"/>
      <c r="AG182" s="10"/>
      <c r="AH182" s="10"/>
      <c r="AI182" s="52"/>
      <c r="AJ182" s="52"/>
      <c r="AK182" s="52"/>
    </row>
    <row r="183" spans="22:37" x14ac:dyDescent="0.25">
      <c r="V183" s="10"/>
      <c r="W183" s="130"/>
      <c r="X183" s="130"/>
      <c r="Y183" s="130"/>
      <c r="Z183" s="10"/>
      <c r="AA183" s="10"/>
      <c r="AB183" s="10"/>
      <c r="AC183" s="10"/>
      <c r="AD183" s="10"/>
      <c r="AE183" s="10"/>
      <c r="AF183" s="10"/>
      <c r="AG183" s="10"/>
      <c r="AH183" s="10"/>
      <c r="AI183" s="52"/>
      <c r="AJ183" s="52"/>
      <c r="AK183" s="52"/>
    </row>
    <row r="184" spans="22:37" x14ac:dyDescent="0.25">
      <c r="V184" s="10"/>
      <c r="W184" s="130"/>
      <c r="X184" s="130"/>
      <c r="Y184" s="130"/>
      <c r="Z184" s="10"/>
      <c r="AA184" s="10"/>
      <c r="AB184" s="10"/>
      <c r="AC184" s="10"/>
      <c r="AD184" s="10"/>
      <c r="AE184" s="10"/>
      <c r="AF184" s="10"/>
      <c r="AG184" s="10"/>
      <c r="AH184" s="10"/>
      <c r="AI184" s="52"/>
      <c r="AJ184" s="52"/>
      <c r="AK184" s="52"/>
    </row>
    <row r="185" spans="22:37" x14ac:dyDescent="0.25">
      <c r="V185" s="10"/>
      <c r="W185" s="130"/>
      <c r="X185" s="130"/>
      <c r="Y185" s="130"/>
      <c r="Z185" s="10"/>
      <c r="AA185" s="10"/>
      <c r="AB185" s="10"/>
      <c r="AC185" s="10"/>
      <c r="AD185" s="10"/>
      <c r="AE185" s="10"/>
      <c r="AF185" s="10"/>
      <c r="AG185" s="10"/>
      <c r="AH185" s="10"/>
      <c r="AI185" s="52"/>
      <c r="AJ185" s="52"/>
      <c r="AK185" s="52"/>
    </row>
    <row r="186" spans="22:37" x14ac:dyDescent="0.25">
      <c r="V186" s="10"/>
      <c r="W186" s="130"/>
      <c r="X186" s="130"/>
      <c r="Y186" s="130"/>
      <c r="Z186" s="10"/>
      <c r="AA186" s="10"/>
      <c r="AB186" s="10"/>
      <c r="AC186" s="10"/>
      <c r="AD186" s="10"/>
      <c r="AE186" s="10"/>
      <c r="AF186" s="10"/>
      <c r="AG186" s="10"/>
      <c r="AH186" s="10"/>
      <c r="AI186" s="52"/>
      <c r="AJ186" s="52"/>
      <c r="AK186" s="52"/>
    </row>
    <row r="187" spans="22:37" x14ac:dyDescent="0.25">
      <c r="V187" s="10"/>
      <c r="W187" s="130"/>
      <c r="X187" s="130"/>
      <c r="Y187" s="130"/>
      <c r="Z187" s="10"/>
      <c r="AA187" s="10"/>
      <c r="AB187" s="10"/>
      <c r="AC187" s="10"/>
      <c r="AD187" s="10"/>
      <c r="AE187" s="10"/>
      <c r="AF187" s="10"/>
      <c r="AG187" s="10"/>
      <c r="AH187" s="10"/>
      <c r="AI187" s="52"/>
      <c r="AJ187" s="52"/>
      <c r="AK187" s="52"/>
    </row>
    <row r="188" spans="22:37" x14ac:dyDescent="0.25">
      <c r="V188" s="10"/>
      <c r="W188" s="130"/>
      <c r="X188" s="130"/>
      <c r="Y188" s="130"/>
      <c r="Z188" s="10"/>
      <c r="AA188" s="10"/>
      <c r="AB188" s="10"/>
      <c r="AC188" s="10"/>
      <c r="AD188" s="10"/>
      <c r="AE188" s="10"/>
      <c r="AF188" s="10"/>
      <c r="AG188" s="10"/>
      <c r="AH188" s="10"/>
      <c r="AI188" s="52"/>
      <c r="AJ188" s="52"/>
      <c r="AK188" s="52"/>
    </row>
    <row r="189" spans="22:37" x14ac:dyDescent="0.25">
      <c r="V189" s="10"/>
      <c r="W189" s="130"/>
      <c r="X189" s="130"/>
      <c r="Y189" s="130"/>
      <c r="Z189" s="10"/>
      <c r="AA189" s="10"/>
      <c r="AB189" s="10"/>
      <c r="AC189" s="10"/>
      <c r="AD189" s="10"/>
      <c r="AE189" s="10"/>
      <c r="AF189" s="10"/>
      <c r="AG189" s="10"/>
      <c r="AH189" s="10"/>
      <c r="AI189" s="52"/>
      <c r="AJ189" s="52"/>
      <c r="AK189" s="52"/>
    </row>
    <row r="190" spans="22:37" x14ac:dyDescent="0.25">
      <c r="V190" s="10"/>
      <c r="W190" s="130"/>
      <c r="X190" s="130"/>
      <c r="Y190" s="130"/>
      <c r="Z190" s="10"/>
      <c r="AA190" s="10"/>
      <c r="AB190" s="10"/>
      <c r="AC190" s="10"/>
      <c r="AD190" s="10"/>
      <c r="AE190" s="10"/>
      <c r="AF190" s="10"/>
      <c r="AG190" s="10"/>
      <c r="AH190" s="10"/>
      <c r="AI190" s="52"/>
      <c r="AJ190" s="52"/>
      <c r="AK190" s="52"/>
    </row>
    <row r="191" spans="22:37" x14ac:dyDescent="0.25">
      <c r="V191" s="10"/>
      <c r="W191" s="130"/>
      <c r="X191" s="130"/>
      <c r="Y191" s="130"/>
      <c r="Z191" s="10"/>
      <c r="AA191" s="10"/>
      <c r="AB191" s="10"/>
      <c r="AC191" s="10"/>
      <c r="AD191" s="10"/>
      <c r="AE191" s="10"/>
      <c r="AF191" s="10"/>
      <c r="AG191" s="10"/>
      <c r="AH191" s="10"/>
      <c r="AI191" s="52"/>
      <c r="AJ191" s="52"/>
      <c r="AK191" s="52"/>
    </row>
    <row r="192" spans="22:37" x14ac:dyDescent="0.25">
      <c r="V192" s="10"/>
      <c r="W192" s="130"/>
      <c r="X192" s="130"/>
      <c r="Y192" s="130"/>
      <c r="Z192" s="10"/>
      <c r="AA192" s="10"/>
      <c r="AB192" s="10"/>
      <c r="AC192" s="10"/>
      <c r="AD192" s="10"/>
      <c r="AE192" s="10"/>
      <c r="AF192" s="10"/>
      <c r="AG192" s="10"/>
      <c r="AH192" s="10"/>
      <c r="AI192" s="52"/>
      <c r="AJ192" s="52"/>
      <c r="AK192" s="52"/>
    </row>
    <row r="193" spans="22:37" x14ac:dyDescent="0.25">
      <c r="V193" s="10"/>
      <c r="W193" s="130"/>
      <c r="X193" s="130"/>
      <c r="Y193" s="130"/>
      <c r="Z193" s="10"/>
      <c r="AA193" s="10"/>
      <c r="AB193" s="10"/>
      <c r="AC193" s="10"/>
      <c r="AD193" s="10"/>
      <c r="AE193" s="10"/>
      <c r="AF193" s="10"/>
      <c r="AG193" s="10"/>
      <c r="AH193" s="10"/>
      <c r="AI193" s="52"/>
      <c r="AJ193" s="52"/>
      <c r="AK193" s="52"/>
    </row>
    <row r="194" spans="22:37" x14ac:dyDescent="0.25">
      <c r="V194" s="10"/>
      <c r="W194" s="130"/>
      <c r="X194" s="130"/>
      <c r="Y194" s="130"/>
      <c r="Z194" s="10"/>
      <c r="AA194" s="10"/>
      <c r="AB194" s="10"/>
      <c r="AC194" s="10"/>
      <c r="AD194" s="10"/>
      <c r="AE194" s="10"/>
      <c r="AF194" s="10"/>
      <c r="AG194" s="10"/>
      <c r="AH194" s="10"/>
      <c r="AI194" s="52"/>
      <c r="AJ194" s="52"/>
      <c r="AK194" s="52"/>
    </row>
    <row r="195" spans="22:37" x14ac:dyDescent="0.25">
      <c r="V195" s="10"/>
      <c r="W195" s="130"/>
      <c r="X195" s="130"/>
      <c r="Y195" s="130"/>
      <c r="Z195" s="10"/>
      <c r="AA195" s="10"/>
      <c r="AB195" s="10"/>
      <c r="AC195" s="10"/>
      <c r="AD195" s="10"/>
      <c r="AE195" s="10"/>
      <c r="AF195" s="10"/>
      <c r="AG195" s="10"/>
      <c r="AH195" s="10"/>
      <c r="AI195" s="52"/>
      <c r="AJ195" s="52"/>
      <c r="AK195" s="52"/>
    </row>
    <row r="196" spans="22:37" x14ac:dyDescent="0.25">
      <c r="V196" s="10"/>
      <c r="W196" s="130"/>
      <c r="X196" s="130"/>
      <c r="Y196" s="130"/>
      <c r="Z196" s="10"/>
      <c r="AA196" s="10"/>
      <c r="AB196" s="10"/>
      <c r="AC196" s="10"/>
      <c r="AD196" s="10"/>
      <c r="AE196" s="10"/>
      <c r="AF196" s="10"/>
      <c r="AG196" s="10"/>
      <c r="AH196" s="10"/>
      <c r="AI196" s="52"/>
      <c r="AJ196" s="52"/>
      <c r="AK196" s="52"/>
    </row>
    <row r="197" spans="22:37" x14ac:dyDescent="0.25">
      <c r="V197" s="10"/>
      <c r="W197" s="130"/>
      <c r="X197" s="130"/>
      <c r="Y197" s="130"/>
      <c r="Z197" s="10"/>
      <c r="AA197" s="10"/>
      <c r="AB197" s="10"/>
      <c r="AC197" s="10"/>
      <c r="AD197" s="10"/>
      <c r="AE197" s="10"/>
      <c r="AF197" s="10"/>
      <c r="AG197" s="10"/>
      <c r="AH197" s="10"/>
      <c r="AI197" s="52"/>
      <c r="AJ197" s="52"/>
      <c r="AK197" s="52"/>
    </row>
    <row r="198" spans="22:37" x14ac:dyDescent="0.25">
      <c r="V198" s="10"/>
      <c r="W198" s="130"/>
      <c r="X198" s="130"/>
      <c r="Y198" s="130"/>
      <c r="Z198" s="10"/>
      <c r="AA198" s="10"/>
      <c r="AB198" s="10"/>
      <c r="AC198" s="10"/>
      <c r="AD198" s="10"/>
      <c r="AE198" s="10"/>
      <c r="AF198" s="10"/>
      <c r="AG198" s="10"/>
      <c r="AH198" s="10"/>
      <c r="AI198" s="52"/>
      <c r="AJ198" s="52"/>
      <c r="AK198" s="52"/>
    </row>
    <row r="199" spans="22:37" x14ac:dyDescent="0.25">
      <c r="V199" s="10"/>
      <c r="W199" s="130"/>
      <c r="X199" s="130"/>
      <c r="Y199" s="130"/>
      <c r="Z199" s="10"/>
      <c r="AA199" s="10"/>
      <c r="AB199" s="10"/>
      <c r="AC199" s="10"/>
      <c r="AD199" s="10"/>
      <c r="AE199" s="10"/>
      <c r="AF199" s="10"/>
      <c r="AG199" s="10"/>
      <c r="AH199" s="10"/>
      <c r="AI199" s="52"/>
      <c r="AJ199" s="52"/>
      <c r="AK199" s="52"/>
    </row>
    <row r="200" spans="22:37" x14ac:dyDescent="0.25">
      <c r="V200" s="10"/>
      <c r="W200" s="130"/>
      <c r="X200" s="130"/>
      <c r="Y200" s="130"/>
      <c r="Z200" s="10"/>
      <c r="AA200" s="10"/>
      <c r="AB200" s="10"/>
      <c r="AC200" s="10"/>
      <c r="AD200" s="10"/>
      <c r="AE200" s="10"/>
      <c r="AF200" s="10"/>
      <c r="AG200" s="10"/>
      <c r="AH200" s="10"/>
      <c r="AI200" s="52"/>
      <c r="AJ200" s="52"/>
      <c r="AK200" s="52"/>
    </row>
    <row r="201" spans="22:37" x14ac:dyDescent="0.25">
      <c r="V201" s="10"/>
      <c r="W201" s="130"/>
      <c r="X201" s="130"/>
      <c r="Y201" s="130"/>
      <c r="Z201" s="10"/>
      <c r="AA201" s="10"/>
      <c r="AB201" s="10"/>
      <c r="AC201" s="10"/>
      <c r="AD201" s="10"/>
      <c r="AE201" s="10"/>
      <c r="AF201" s="10"/>
      <c r="AG201" s="10"/>
      <c r="AH201" s="10"/>
      <c r="AI201" s="52"/>
      <c r="AJ201" s="52"/>
      <c r="AK201" s="52"/>
    </row>
    <row r="202" spans="22:37" x14ac:dyDescent="0.25">
      <c r="V202" s="10"/>
      <c r="W202" s="130"/>
      <c r="X202" s="130"/>
      <c r="Y202" s="130"/>
      <c r="Z202" s="10"/>
      <c r="AA202" s="10"/>
      <c r="AB202" s="10"/>
      <c r="AC202" s="10"/>
      <c r="AD202" s="10"/>
      <c r="AE202" s="10"/>
      <c r="AF202" s="10"/>
      <c r="AG202" s="10"/>
      <c r="AH202" s="10"/>
      <c r="AI202" s="52"/>
      <c r="AJ202" s="52"/>
      <c r="AK202" s="52"/>
    </row>
    <row r="203" spans="22:37" x14ac:dyDescent="0.25">
      <c r="V203" s="10"/>
      <c r="W203" s="130"/>
      <c r="X203" s="130"/>
      <c r="Y203" s="130"/>
      <c r="Z203" s="10"/>
      <c r="AA203" s="10"/>
      <c r="AB203" s="10"/>
      <c r="AC203" s="10"/>
      <c r="AD203" s="10"/>
      <c r="AE203" s="10"/>
      <c r="AF203" s="10"/>
      <c r="AG203" s="10"/>
      <c r="AH203" s="10"/>
      <c r="AI203" s="52"/>
      <c r="AJ203" s="52"/>
      <c r="AK203" s="52"/>
    </row>
    <row r="204" spans="22:37" x14ac:dyDescent="0.25">
      <c r="V204" s="10"/>
      <c r="W204" s="130"/>
      <c r="X204" s="130"/>
      <c r="Y204" s="130"/>
      <c r="Z204" s="10"/>
      <c r="AA204" s="10"/>
      <c r="AB204" s="10"/>
      <c r="AC204" s="10"/>
      <c r="AD204" s="10"/>
      <c r="AE204" s="10"/>
      <c r="AF204" s="10"/>
      <c r="AG204" s="10"/>
      <c r="AH204" s="10"/>
      <c r="AI204" s="52"/>
      <c r="AJ204" s="52"/>
      <c r="AK204" s="52"/>
    </row>
    <row r="205" spans="22:37" x14ac:dyDescent="0.25">
      <c r="V205" s="10"/>
      <c r="W205" s="130"/>
      <c r="X205" s="130"/>
      <c r="Y205" s="130"/>
      <c r="Z205" s="10"/>
      <c r="AA205" s="10"/>
      <c r="AB205" s="10"/>
      <c r="AC205" s="10"/>
      <c r="AD205" s="10"/>
      <c r="AE205" s="10"/>
      <c r="AF205" s="10"/>
      <c r="AG205" s="10"/>
      <c r="AH205" s="10"/>
      <c r="AI205" s="52"/>
      <c r="AJ205" s="52"/>
      <c r="AK205" s="52"/>
    </row>
    <row r="206" spans="22:37" x14ac:dyDescent="0.25">
      <c r="V206" s="10"/>
      <c r="W206" s="130"/>
      <c r="X206" s="130"/>
      <c r="Y206" s="130"/>
      <c r="Z206" s="10"/>
      <c r="AA206" s="10"/>
      <c r="AB206" s="10"/>
      <c r="AC206" s="10"/>
      <c r="AD206" s="10"/>
      <c r="AE206" s="10"/>
      <c r="AF206" s="10"/>
      <c r="AG206" s="10"/>
      <c r="AH206" s="10"/>
      <c r="AI206" s="52"/>
      <c r="AJ206" s="52"/>
      <c r="AK206" s="52"/>
    </row>
    <row r="207" spans="22:37" x14ac:dyDescent="0.25">
      <c r="V207" s="10"/>
      <c r="W207" s="130"/>
      <c r="X207" s="130"/>
      <c r="Y207" s="130"/>
      <c r="Z207" s="10"/>
      <c r="AA207" s="10"/>
      <c r="AB207" s="10"/>
      <c r="AC207" s="10"/>
      <c r="AD207" s="10"/>
      <c r="AE207" s="10"/>
      <c r="AF207" s="10"/>
      <c r="AG207" s="10"/>
      <c r="AH207" s="10"/>
      <c r="AI207" s="52"/>
      <c r="AJ207" s="52"/>
      <c r="AK207" s="52"/>
    </row>
    <row r="208" spans="22:37" x14ac:dyDescent="0.25">
      <c r="V208" s="10"/>
      <c r="W208" s="130"/>
      <c r="X208" s="130"/>
      <c r="Y208" s="130"/>
      <c r="Z208" s="10"/>
      <c r="AA208" s="10"/>
      <c r="AB208" s="10"/>
      <c r="AC208" s="10"/>
      <c r="AD208" s="10"/>
      <c r="AE208" s="10"/>
      <c r="AF208" s="10"/>
      <c r="AG208" s="10"/>
      <c r="AH208" s="10"/>
      <c r="AI208" s="52"/>
      <c r="AJ208" s="52"/>
      <c r="AK208" s="52"/>
    </row>
    <row r="209" spans="22:37" x14ac:dyDescent="0.25">
      <c r="V209" s="10"/>
      <c r="W209" s="130"/>
      <c r="X209" s="130"/>
      <c r="Y209" s="130"/>
      <c r="Z209" s="10"/>
      <c r="AA209" s="10"/>
      <c r="AB209" s="10"/>
      <c r="AC209" s="10"/>
      <c r="AD209" s="10"/>
      <c r="AE209" s="10"/>
      <c r="AF209" s="10"/>
      <c r="AG209" s="10"/>
      <c r="AH209" s="10"/>
      <c r="AI209" s="52"/>
      <c r="AJ209" s="52"/>
      <c r="AK209" s="52"/>
    </row>
    <row r="210" spans="22:37" x14ac:dyDescent="0.25">
      <c r="V210" s="10"/>
      <c r="W210" s="130"/>
      <c r="X210" s="130"/>
      <c r="Y210" s="130"/>
      <c r="Z210" s="10"/>
      <c r="AA210" s="10"/>
      <c r="AB210" s="10"/>
      <c r="AC210" s="10"/>
      <c r="AD210" s="10"/>
      <c r="AE210" s="10"/>
      <c r="AF210" s="10"/>
      <c r="AG210" s="10"/>
      <c r="AH210" s="10"/>
      <c r="AI210" s="52"/>
      <c r="AJ210" s="52"/>
      <c r="AK210" s="52"/>
    </row>
    <row r="211" spans="22:37" x14ac:dyDescent="0.25">
      <c r="V211" s="10"/>
      <c r="W211" s="130"/>
      <c r="X211" s="130"/>
      <c r="Y211" s="130"/>
      <c r="Z211" s="10"/>
      <c r="AA211" s="10"/>
      <c r="AB211" s="10"/>
      <c r="AC211" s="10"/>
      <c r="AD211" s="10"/>
      <c r="AE211" s="10"/>
      <c r="AF211" s="10"/>
      <c r="AG211" s="10"/>
      <c r="AH211" s="10"/>
      <c r="AI211" s="52"/>
      <c r="AJ211" s="52"/>
      <c r="AK211" s="52"/>
    </row>
    <row r="212" spans="22:37" x14ac:dyDescent="0.25">
      <c r="V212" s="10"/>
      <c r="W212" s="130"/>
      <c r="X212" s="130"/>
      <c r="Y212" s="130"/>
      <c r="Z212" s="10"/>
      <c r="AA212" s="10"/>
      <c r="AB212" s="10"/>
      <c r="AC212" s="10"/>
      <c r="AD212" s="10"/>
      <c r="AE212" s="10"/>
      <c r="AF212" s="10"/>
      <c r="AG212" s="10"/>
      <c r="AH212" s="10"/>
      <c r="AI212" s="52"/>
      <c r="AJ212" s="52"/>
      <c r="AK212" s="52"/>
    </row>
    <row r="213" spans="22:37" x14ac:dyDescent="0.25">
      <c r="V213" s="10"/>
      <c r="W213" s="130"/>
      <c r="X213" s="130"/>
      <c r="Y213" s="130"/>
      <c r="Z213" s="10"/>
      <c r="AA213" s="10"/>
      <c r="AB213" s="10"/>
      <c r="AC213" s="10"/>
      <c r="AD213" s="10"/>
      <c r="AE213" s="10"/>
      <c r="AF213" s="10"/>
      <c r="AG213" s="10"/>
      <c r="AH213" s="10"/>
      <c r="AI213" s="52"/>
      <c r="AJ213" s="52"/>
      <c r="AK213" s="52"/>
    </row>
    <row r="214" spans="22:37" x14ac:dyDescent="0.25">
      <c r="V214" s="10"/>
      <c r="W214" s="130"/>
      <c r="X214" s="130"/>
      <c r="Y214" s="130"/>
      <c r="Z214" s="10"/>
      <c r="AA214" s="10"/>
      <c r="AB214" s="10"/>
      <c r="AC214" s="10"/>
      <c r="AD214" s="10"/>
      <c r="AE214" s="10"/>
      <c r="AF214" s="10"/>
      <c r="AG214" s="10"/>
      <c r="AH214" s="10"/>
      <c r="AI214" s="52"/>
      <c r="AJ214" s="52"/>
      <c r="AK214" s="52"/>
    </row>
    <row r="215" spans="22:37" x14ac:dyDescent="0.25">
      <c r="V215" s="10"/>
      <c r="W215" s="130"/>
      <c r="X215" s="130"/>
      <c r="Y215" s="130"/>
      <c r="Z215" s="10"/>
      <c r="AA215" s="10"/>
      <c r="AB215" s="10"/>
      <c r="AC215" s="10"/>
      <c r="AD215" s="10"/>
      <c r="AE215" s="10"/>
      <c r="AF215" s="10"/>
      <c r="AG215" s="10"/>
      <c r="AH215" s="10"/>
      <c r="AI215" s="52"/>
      <c r="AJ215" s="52"/>
      <c r="AK215" s="52"/>
    </row>
    <row r="216" spans="22:37" x14ac:dyDescent="0.25">
      <c r="V216" s="10"/>
      <c r="W216" s="130"/>
      <c r="X216" s="130"/>
      <c r="Y216" s="130"/>
      <c r="Z216" s="10"/>
      <c r="AA216" s="10"/>
      <c r="AB216" s="10"/>
      <c r="AC216" s="10"/>
      <c r="AD216" s="10"/>
      <c r="AE216" s="10"/>
      <c r="AF216" s="10"/>
      <c r="AG216" s="10"/>
      <c r="AH216" s="10"/>
      <c r="AI216" s="52"/>
      <c r="AJ216" s="52"/>
      <c r="AK216" s="52"/>
    </row>
    <row r="217" spans="22:37" x14ac:dyDescent="0.25">
      <c r="V217" s="10"/>
      <c r="W217" s="130"/>
      <c r="X217" s="130"/>
      <c r="Y217" s="130"/>
      <c r="Z217" s="10"/>
      <c r="AA217" s="10"/>
      <c r="AB217" s="10"/>
      <c r="AC217" s="10"/>
      <c r="AD217" s="10"/>
      <c r="AE217" s="10"/>
      <c r="AF217" s="10"/>
      <c r="AG217" s="10"/>
      <c r="AH217" s="10"/>
      <c r="AI217" s="52"/>
      <c r="AJ217" s="52"/>
      <c r="AK217" s="52"/>
    </row>
    <row r="218" spans="22:37" x14ac:dyDescent="0.25">
      <c r="V218" s="10"/>
      <c r="W218" s="130"/>
      <c r="X218" s="130"/>
      <c r="Y218" s="130"/>
      <c r="Z218" s="10"/>
      <c r="AA218" s="10"/>
      <c r="AB218" s="10"/>
      <c r="AC218" s="10"/>
      <c r="AD218" s="10"/>
      <c r="AE218" s="10"/>
      <c r="AF218" s="10"/>
      <c r="AG218" s="10"/>
      <c r="AH218" s="10"/>
      <c r="AI218" s="52"/>
      <c r="AJ218" s="52"/>
      <c r="AK218" s="52"/>
    </row>
    <row r="219" spans="22:37" x14ac:dyDescent="0.25">
      <c r="V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52"/>
      <c r="AJ219" s="52"/>
      <c r="AK219" s="52"/>
    </row>
    <row r="220" spans="22:37" x14ac:dyDescent="0.25">
      <c r="V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52"/>
      <c r="AJ220" s="52"/>
      <c r="AK220" s="52"/>
    </row>
    <row r="221" spans="22:37" x14ac:dyDescent="0.25">
      <c r="V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52"/>
      <c r="AJ221" s="52"/>
      <c r="AK221" s="52"/>
    </row>
    <row r="222" spans="22:37" x14ac:dyDescent="0.25">
      <c r="V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52"/>
      <c r="AJ222" s="52"/>
      <c r="AK222" s="52"/>
    </row>
    <row r="223" spans="22:37" x14ac:dyDescent="0.25">
      <c r="V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52"/>
      <c r="AJ223" s="52"/>
      <c r="AK223" s="52"/>
    </row>
    <row r="224" spans="22:37" x14ac:dyDescent="0.25">
      <c r="V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52"/>
      <c r="AJ224" s="52"/>
      <c r="AK224" s="52"/>
    </row>
    <row r="225" spans="22:37" x14ac:dyDescent="0.25">
      <c r="V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52"/>
      <c r="AJ225" s="52"/>
      <c r="AK225" s="52"/>
    </row>
    <row r="226" spans="22:37" x14ac:dyDescent="0.25">
      <c r="V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52"/>
      <c r="AJ226" s="52"/>
      <c r="AK226" s="52"/>
    </row>
    <row r="227" spans="22:37" x14ac:dyDescent="0.25">
      <c r="V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52"/>
      <c r="AJ227" s="52"/>
      <c r="AK227" s="52"/>
    </row>
    <row r="228" spans="22:37" x14ac:dyDescent="0.25">
      <c r="V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52"/>
      <c r="AJ228" s="52"/>
      <c r="AK228" s="52"/>
    </row>
    <row r="229" spans="22:37" x14ac:dyDescent="0.25">
      <c r="V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52"/>
      <c r="AJ229" s="52"/>
      <c r="AK229" s="52"/>
    </row>
    <row r="230" spans="22:37" x14ac:dyDescent="0.25">
      <c r="V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52"/>
      <c r="AJ230" s="52"/>
      <c r="AK230" s="52"/>
    </row>
    <row r="231" spans="22:37" x14ac:dyDescent="0.25">
      <c r="V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52"/>
      <c r="AJ231" s="52"/>
      <c r="AK231" s="52"/>
    </row>
    <row r="232" spans="22:37" x14ac:dyDescent="0.25">
      <c r="V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52"/>
      <c r="AJ232" s="52"/>
      <c r="AK232" s="52"/>
    </row>
    <row r="233" spans="22:37" x14ac:dyDescent="0.25">
      <c r="V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52"/>
      <c r="AJ233" s="52"/>
      <c r="AK233" s="52"/>
    </row>
    <row r="234" spans="22:37" x14ac:dyDescent="0.25">
      <c r="V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52"/>
      <c r="AJ234" s="52"/>
      <c r="AK234" s="52"/>
    </row>
    <row r="235" spans="22:37" x14ac:dyDescent="0.25">
      <c r="V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52"/>
      <c r="AJ235" s="52"/>
      <c r="AK235" s="52"/>
    </row>
    <row r="236" spans="22:37" x14ac:dyDescent="0.25">
      <c r="V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52"/>
      <c r="AJ236" s="52"/>
      <c r="AK236" s="52"/>
    </row>
    <row r="237" spans="22:37" x14ac:dyDescent="0.25">
      <c r="V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52"/>
      <c r="AJ237" s="52"/>
      <c r="AK237" s="52"/>
    </row>
    <row r="238" spans="22:37" x14ac:dyDescent="0.25">
      <c r="V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52"/>
      <c r="AJ238" s="52"/>
      <c r="AK238" s="52"/>
    </row>
    <row r="239" spans="22:37" x14ac:dyDescent="0.25">
      <c r="V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52"/>
      <c r="AJ239" s="52"/>
      <c r="AK239" s="52"/>
    </row>
    <row r="240" spans="22:37" x14ac:dyDescent="0.25">
      <c r="V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52"/>
      <c r="AJ240" s="52"/>
      <c r="AK240" s="52"/>
    </row>
    <row r="241" spans="22:37" x14ac:dyDescent="0.25">
      <c r="V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52"/>
      <c r="AJ241" s="52"/>
      <c r="AK241" s="52"/>
    </row>
    <row r="242" spans="22:37" x14ac:dyDescent="0.25">
      <c r="V242" s="10"/>
      <c r="AA242" s="10"/>
      <c r="AB242" s="10"/>
      <c r="AC242" s="10"/>
      <c r="AD242" s="10"/>
      <c r="AE242" s="10"/>
      <c r="AF242" s="10"/>
      <c r="AG242" s="10"/>
      <c r="AH242" s="10"/>
      <c r="AI242" s="52"/>
      <c r="AJ242" s="52"/>
      <c r="AK242" s="52"/>
    </row>
    <row r="243" spans="22:37" x14ac:dyDescent="0.25">
      <c r="V243" s="10"/>
      <c r="AA243" s="10"/>
      <c r="AB243" s="10"/>
      <c r="AC243" s="10"/>
      <c r="AD243" s="10"/>
      <c r="AE243" s="10"/>
      <c r="AF243" s="10"/>
      <c r="AG243" s="10"/>
      <c r="AH243" s="10"/>
      <c r="AI243" s="52"/>
      <c r="AJ243" s="52"/>
      <c r="AK243" s="52"/>
    </row>
    <row r="244" spans="22:37" x14ac:dyDescent="0.25">
      <c r="V244" s="10"/>
      <c r="AA244" s="10"/>
      <c r="AB244" s="10"/>
      <c r="AC244" s="10"/>
      <c r="AD244" s="10"/>
      <c r="AE244" s="10"/>
      <c r="AF244" s="10"/>
      <c r="AG244" s="10"/>
      <c r="AH244" s="10"/>
      <c r="AI244" s="52"/>
      <c r="AJ244" s="52"/>
      <c r="AK244" s="52"/>
    </row>
  </sheetData>
  <sheetProtection password="CA6F" sheet="1"/>
  <mergeCells count="2">
    <mergeCell ref="H5:M5"/>
    <mergeCell ref="H6:M6"/>
  </mergeCells>
  <dataValidations count="7">
    <dataValidation type="list" allowBlank="1" showErrorMessage="1" sqref="J90 M18:P18 J30 J18 M30:P30 J102 M102:P102 M90:P90 M78:P78 M66:P66 M54:P54 M42:P42 J78 J66 J54 J42">
      <formula1>$V$10:$V$12</formula1>
      <formula2>0</formula2>
    </dataValidation>
    <dataValidation type="list" allowBlank="1" showErrorMessage="1" sqref="C90 C30 C78 C66 C54 C42 C102">
      <formula1>$V$1:$V$3</formula1>
      <formula2>0</formula2>
    </dataValidation>
    <dataValidation type="list" allowBlank="1" showErrorMessage="1" sqref="E90 E18 E30 E102 E78 E66 E54 E42">
      <formula1>$W$16:$W$20</formula1>
      <formula2>0</formula2>
    </dataValidation>
    <dataValidation type="list" allowBlank="1" showErrorMessage="1" sqref="D42 D3:D10 D18 D30 D102 D90 D78 D66 D54">
      <formula1>$AA$2:$AA$12</formula1>
      <formula2>0</formula2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  <formula2>0</formula2>
    </dataValidation>
    <dataValidation type="list" allowBlank="1" showErrorMessage="1" sqref="C18">
      <formula1>$V$1</formula1>
    </dataValidation>
  </dataValidations>
  <pageMargins left="0.7" right="0.7" top="0.75" bottom="0.75" header="0.3" footer="0.3"/>
  <pageSetup paperSize="5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workbookViewId="0">
      <selection activeCell="C20" sqref="C20"/>
    </sheetView>
  </sheetViews>
  <sheetFormatPr baseColWidth="10" defaultRowHeight="15" x14ac:dyDescent="0.25"/>
  <cols>
    <col min="2" max="2" width="15.140625" bestFit="1" customWidth="1"/>
    <col min="3" max="3" width="25.7109375" customWidth="1"/>
    <col min="4" max="4" width="14.28515625" customWidth="1"/>
    <col min="5" max="5" width="22.5703125" customWidth="1"/>
    <col min="6" max="6" width="24.5703125" customWidth="1"/>
    <col min="7" max="7" width="17.85546875" customWidth="1"/>
  </cols>
  <sheetData>
    <row r="2" spans="2:7" x14ac:dyDescent="0.25">
      <c r="B2" s="137" t="s">
        <v>41</v>
      </c>
      <c r="C2" s="137" t="s">
        <v>42</v>
      </c>
      <c r="D2" s="137" t="s">
        <v>58</v>
      </c>
      <c r="E2" s="137" t="s">
        <v>59</v>
      </c>
      <c r="F2" s="137" t="s">
        <v>60</v>
      </c>
      <c r="G2" s="137" t="s">
        <v>129</v>
      </c>
    </row>
    <row r="3" spans="2:7" x14ac:dyDescent="0.25">
      <c r="B3" s="138">
        <f>+'Planilla caligus SIFA'!A18</f>
        <v>44654</v>
      </c>
      <c r="C3" s="139">
        <f>+'Planilla caligus SIFA'!B18</f>
        <v>101</v>
      </c>
      <c r="D3" s="140">
        <f>+BITACORA!D16</f>
        <v>0.2</v>
      </c>
      <c r="E3" s="140">
        <f>+BITACORA!E16</f>
        <v>0</v>
      </c>
      <c r="F3" s="140">
        <f>+BITACORA!F16</f>
        <v>0</v>
      </c>
      <c r="G3" s="140">
        <f>+BITACORA!G16</f>
        <v>0</v>
      </c>
    </row>
    <row r="4" spans="2:7" x14ac:dyDescent="0.25">
      <c r="B4" s="138">
        <f>+'Planilla caligus SIFA'!A30</f>
        <v>44654</v>
      </c>
      <c r="C4" s="139">
        <f>+'Planilla caligus SIFA'!B30</f>
        <v>102</v>
      </c>
      <c r="D4" s="140">
        <f>+BITACORA!J16</f>
        <v>0.2</v>
      </c>
      <c r="E4" s="140">
        <f>+BITACORA!K16</f>
        <v>0</v>
      </c>
      <c r="F4" s="140">
        <f>+BITACORA!L16</f>
        <v>0</v>
      </c>
      <c r="G4" s="140">
        <f>+BITACORA!M16</f>
        <v>0</v>
      </c>
    </row>
    <row r="5" spans="2:7" x14ac:dyDescent="0.25">
      <c r="B5" s="138">
        <f>+'Planilla caligus SIFA'!A42</f>
        <v>44654</v>
      </c>
      <c r="C5" s="139">
        <f>+'Planilla caligus SIFA'!B42</f>
        <v>103</v>
      </c>
      <c r="D5" s="140">
        <f>+BITACORA!P16</f>
        <v>0.4</v>
      </c>
      <c r="E5" s="140">
        <f>+BITACORA!Q16</f>
        <v>0</v>
      </c>
      <c r="F5" s="140">
        <f>+BITACORA!R16</f>
        <v>0</v>
      </c>
      <c r="G5" s="140">
        <f>+BITACORA!S16</f>
        <v>0</v>
      </c>
    </row>
    <row r="6" spans="2:7" x14ac:dyDescent="0.25">
      <c r="B6" s="138">
        <f>+'Planilla caligus SIFA'!A54</f>
        <v>44654</v>
      </c>
      <c r="C6" s="139">
        <f>+'Planilla caligus SIFA'!B54</f>
        <v>104</v>
      </c>
      <c r="D6" s="140">
        <f>+BITACORA!D31</f>
        <v>0</v>
      </c>
      <c r="E6" s="140">
        <f>+BITACORA!E31</f>
        <v>0</v>
      </c>
      <c r="F6" s="140">
        <f>+BITACORA!F31</f>
        <v>0</v>
      </c>
      <c r="G6" s="140">
        <f>+BITACORA!G31</f>
        <v>0</v>
      </c>
    </row>
    <row r="7" spans="2:7" x14ac:dyDescent="0.25">
      <c r="B7" s="138">
        <f>+'Planilla caligus SIFA'!A66</f>
        <v>44654</v>
      </c>
      <c r="C7" s="139">
        <f>+'Planilla caligus SIFA'!B66</f>
        <v>0</v>
      </c>
      <c r="D7" s="140">
        <f>+BITACORA!J31</f>
        <v>0</v>
      </c>
      <c r="E7" s="140">
        <f>+BITACORA!K31</f>
        <v>0</v>
      </c>
      <c r="F7" s="140">
        <f>+BITACORA!L31</f>
        <v>0</v>
      </c>
      <c r="G7" s="140">
        <f>+BITACORA!M31</f>
        <v>0</v>
      </c>
    </row>
    <row r="8" spans="2:7" x14ac:dyDescent="0.25">
      <c r="B8" s="138">
        <f>+'Planilla caligus SIFA'!A78</f>
        <v>44654</v>
      </c>
      <c r="C8" s="139">
        <f>+'Planilla caligus SIFA'!B78</f>
        <v>0</v>
      </c>
      <c r="D8" s="140">
        <f>+BITACORA!P31</f>
        <v>0</v>
      </c>
      <c r="E8" s="140">
        <f>+BITACORA!Q31</f>
        <v>0</v>
      </c>
      <c r="F8" s="140">
        <f>+BITACORA!R31</f>
        <v>0</v>
      </c>
      <c r="G8" s="140">
        <f>+BITACORA!S31</f>
        <v>0</v>
      </c>
    </row>
    <row r="9" spans="2:7" x14ac:dyDescent="0.25">
      <c r="B9" s="36"/>
      <c r="C9" s="141"/>
      <c r="D9" s="142">
        <f>AVERAGE(D3:D8)</f>
        <v>0.13333333333333333</v>
      </c>
      <c r="E9" s="142">
        <f>AVERAGE(E3:E8)</f>
        <v>0</v>
      </c>
      <c r="F9" s="142">
        <f>AVERAGE(F3:F8)</f>
        <v>0</v>
      </c>
      <c r="G9" s="142">
        <f>AVERAGE(G3:G8)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C2:S40"/>
  <sheetViews>
    <sheetView topLeftCell="A10" zoomScale="110" zoomScaleNormal="110" workbookViewId="0">
      <selection activeCell="Q19" sqref="Q19"/>
    </sheetView>
  </sheetViews>
  <sheetFormatPr baseColWidth="10" defaultRowHeight="15" x14ac:dyDescent="0.25"/>
  <cols>
    <col min="1" max="2" width="3.140625" style="148" customWidth="1"/>
    <col min="3" max="3" width="6.28515625" style="148" customWidth="1"/>
    <col min="4" max="4" width="9" style="148" customWidth="1"/>
    <col min="5" max="5" width="11" style="148" customWidth="1"/>
    <col min="6" max="6" width="11.5703125" style="148" customWidth="1"/>
    <col min="7" max="7" width="7.85546875" style="148" customWidth="1"/>
    <col min="8" max="8" width="2.140625" style="148" customWidth="1"/>
    <col min="9" max="9" width="7.28515625" style="148" customWidth="1"/>
    <col min="10" max="10" width="7.85546875" style="148" customWidth="1"/>
    <col min="11" max="11" width="11.140625" style="148" customWidth="1"/>
    <col min="12" max="12" width="10.7109375" style="148" customWidth="1"/>
    <col min="13" max="13" width="7.28515625" style="148" customWidth="1"/>
    <col min="14" max="14" width="2.140625" style="148" customWidth="1"/>
    <col min="15" max="15" width="7.85546875" style="148" customWidth="1"/>
    <col min="16" max="16" width="8.5703125" style="148" customWidth="1"/>
    <col min="17" max="17" width="11.140625" style="148" customWidth="1"/>
    <col min="18" max="18" width="10" style="148" customWidth="1"/>
    <col min="19" max="19" width="7.5703125" style="148" customWidth="1"/>
    <col min="20" max="16384" width="11.42578125" style="148"/>
  </cols>
  <sheetData>
    <row r="2" spans="3:19" ht="15" customHeight="1" x14ac:dyDescent="0.25">
      <c r="C2" s="156" t="s">
        <v>136</v>
      </c>
      <c r="D2" s="156"/>
      <c r="E2" s="156"/>
      <c r="F2" s="156"/>
      <c r="G2" s="147"/>
      <c r="H2" s="147"/>
      <c r="I2" s="147"/>
      <c r="J2" s="147"/>
      <c r="K2" s="147"/>
      <c r="L2" s="147"/>
      <c r="M2" s="147"/>
    </row>
    <row r="3" spans="3:19" x14ac:dyDescent="0.25">
      <c r="C3" s="149" t="s">
        <v>121</v>
      </c>
      <c r="D3" s="149">
        <f>+'Planilla caligus SIFA'!B18</f>
        <v>101</v>
      </c>
      <c r="E3" s="150">
        <v>44680</v>
      </c>
      <c r="F3" s="147"/>
      <c r="G3" s="147"/>
      <c r="H3" s="147"/>
      <c r="I3" s="151" t="s">
        <v>121</v>
      </c>
      <c r="J3" s="151">
        <f>+'Planilla caligus SIFA'!B30</f>
        <v>102</v>
      </c>
      <c r="K3" s="150">
        <v>44680</v>
      </c>
      <c r="L3" s="147"/>
      <c r="M3" s="147"/>
      <c r="O3" s="151" t="s">
        <v>121</v>
      </c>
      <c r="P3" s="151">
        <f>+'Planilla caligus SIFA'!B42</f>
        <v>103</v>
      </c>
      <c r="Q3" s="150">
        <v>44680</v>
      </c>
      <c r="R3" s="147"/>
      <c r="S3" s="147"/>
    </row>
    <row r="4" spans="3:19" ht="36" x14ac:dyDescent="0.25">
      <c r="C4" s="151" t="s">
        <v>122</v>
      </c>
      <c r="D4" s="151" t="s">
        <v>58</v>
      </c>
      <c r="E4" s="151" t="s">
        <v>59</v>
      </c>
      <c r="F4" s="151" t="s">
        <v>60</v>
      </c>
      <c r="G4" s="151" t="s">
        <v>123</v>
      </c>
      <c r="H4" s="147"/>
      <c r="I4" s="151" t="s">
        <v>122</v>
      </c>
      <c r="J4" s="151" t="s">
        <v>58</v>
      </c>
      <c r="K4" s="151" t="s">
        <v>59</v>
      </c>
      <c r="L4" s="151" t="s">
        <v>60</v>
      </c>
      <c r="M4" s="151" t="s">
        <v>123</v>
      </c>
      <c r="O4" s="151" t="s">
        <v>122</v>
      </c>
      <c r="P4" s="151" t="s">
        <v>58</v>
      </c>
      <c r="Q4" s="151" t="s">
        <v>59</v>
      </c>
      <c r="R4" s="151" t="s">
        <v>60</v>
      </c>
      <c r="S4" s="151" t="s">
        <v>123</v>
      </c>
    </row>
    <row r="5" spans="3:19" x14ac:dyDescent="0.25">
      <c r="C5" s="151">
        <v>1</v>
      </c>
      <c r="D5" s="151">
        <f>+'Planilla caligus SIFA'!R18</f>
        <v>0</v>
      </c>
      <c r="E5" s="151">
        <f>+'Planilla caligus SIFA'!S18</f>
        <v>0</v>
      </c>
      <c r="F5" s="151">
        <f>+'Planilla caligus SIFA'!T18</f>
        <v>0</v>
      </c>
      <c r="G5" s="151">
        <f>+E5+F5</f>
        <v>0</v>
      </c>
      <c r="H5" s="147"/>
      <c r="I5" s="151">
        <v>1</v>
      </c>
      <c r="J5" s="151">
        <f>+'Planilla caligus SIFA'!R30</f>
        <v>0</v>
      </c>
      <c r="K5" s="151">
        <f>+'Planilla caligus SIFA'!S30</f>
        <v>0</v>
      </c>
      <c r="L5" s="151">
        <f>+'Planilla caligus SIFA'!T30</f>
        <v>0</v>
      </c>
      <c r="M5" s="151">
        <f>+K5+L5</f>
        <v>0</v>
      </c>
      <c r="O5" s="151">
        <v>1</v>
      </c>
      <c r="P5" s="151">
        <f>+'Planilla caligus SIFA'!R42</f>
        <v>0</v>
      </c>
      <c r="Q5" s="151">
        <f>+'Planilla caligus SIFA'!S42</f>
        <v>0</v>
      </c>
      <c r="R5" s="151">
        <f>+'Planilla caligus SIFA'!T42</f>
        <v>0</v>
      </c>
      <c r="S5" s="151">
        <f>Q5+R5</f>
        <v>0</v>
      </c>
    </row>
    <row r="6" spans="3:19" x14ac:dyDescent="0.25">
      <c r="C6" s="151">
        <v>2</v>
      </c>
      <c r="D6" s="151">
        <f>+'Planilla caligus SIFA'!R19</f>
        <v>1</v>
      </c>
      <c r="E6" s="151">
        <f>+'Planilla caligus SIFA'!S19</f>
        <v>0</v>
      </c>
      <c r="F6" s="151">
        <f>+'Planilla caligus SIFA'!T19</f>
        <v>0</v>
      </c>
      <c r="G6" s="151">
        <f t="shared" ref="G6:G15" si="0">+E6+F6</f>
        <v>0</v>
      </c>
      <c r="H6" s="147"/>
      <c r="I6" s="151">
        <v>2</v>
      </c>
      <c r="J6" s="151">
        <f>+'Planilla caligus SIFA'!R31</f>
        <v>0</v>
      </c>
      <c r="K6" s="151">
        <f>+'Planilla caligus SIFA'!S31</f>
        <v>0</v>
      </c>
      <c r="L6" s="151">
        <f>+'Planilla caligus SIFA'!T31</f>
        <v>0</v>
      </c>
      <c r="M6" s="151">
        <f t="shared" ref="M6:M15" si="1">+K6+L6</f>
        <v>0</v>
      </c>
      <c r="O6" s="151">
        <v>2</v>
      </c>
      <c r="P6" s="151">
        <f>+'Planilla caligus SIFA'!R43</f>
        <v>1</v>
      </c>
      <c r="Q6" s="151">
        <f>+'Planilla caligus SIFA'!S43</f>
        <v>0</v>
      </c>
      <c r="R6" s="151">
        <f>+'Planilla caligus SIFA'!T43</f>
        <v>0</v>
      </c>
      <c r="S6" s="151">
        <f t="shared" ref="S6:S15" si="2">Q6+R6</f>
        <v>0</v>
      </c>
    </row>
    <row r="7" spans="3:19" x14ac:dyDescent="0.25">
      <c r="C7" s="151">
        <v>3</v>
      </c>
      <c r="D7" s="151">
        <f>+'Planilla caligus SIFA'!R20</f>
        <v>0</v>
      </c>
      <c r="E7" s="151">
        <f>+'Planilla caligus SIFA'!S20</f>
        <v>0</v>
      </c>
      <c r="F7" s="151">
        <f>+'Planilla caligus SIFA'!T20</f>
        <v>0</v>
      </c>
      <c r="G7" s="151">
        <f t="shared" si="0"/>
        <v>0</v>
      </c>
      <c r="H7" s="147"/>
      <c r="I7" s="151">
        <v>3</v>
      </c>
      <c r="J7" s="151">
        <f>+'Planilla caligus SIFA'!R32</f>
        <v>0</v>
      </c>
      <c r="K7" s="151">
        <f>+'Planilla caligus SIFA'!S32</f>
        <v>0</v>
      </c>
      <c r="L7" s="151">
        <f>+'Planilla caligus SIFA'!T32</f>
        <v>0</v>
      </c>
      <c r="M7" s="151">
        <f t="shared" si="1"/>
        <v>0</v>
      </c>
      <c r="O7" s="151">
        <v>3</v>
      </c>
      <c r="P7" s="151">
        <f>+'Planilla caligus SIFA'!R44</f>
        <v>0</v>
      </c>
      <c r="Q7" s="151">
        <f>+'Planilla caligus SIFA'!S44</f>
        <v>0</v>
      </c>
      <c r="R7" s="151">
        <f>+'Planilla caligus SIFA'!T44</f>
        <v>0</v>
      </c>
      <c r="S7" s="151">
        <f t="shared" si="2"/>
        <v>0</v>
      </c>
    </row>
    <row r="8" spans="3:19" x14ac:dyDescent="0.25">
      <c r="C8" s="151">
        <v>4</v>
      </c>
      <c r="D8" s="151">
        <f>+'Planilla caligus SIFA'!R21</f>
        <v>0</v>
      </c>
      <c r="E8" s="151">
        <f>+'Planilla caligus SIFA'!S21</f>
        <v>0</v>
      </c>
      <c r="F8" s="151">
        <f>+'Planilla caligus SIFA'!T21</f>
        <v>0</v>
      </c>
      <c r="G8" s="151">
        <f t="shared" si="0"/>
        <v>0</v>
      </c>
      <c r="H8" s="147"/>
      <c r="I8" s="151">
        <v>4</v>
      </c>
      <c r="J8" s="151">
        <f>+'Planilla caligus SIFA'!R33</f>
        <v>1</v>
      </c>
      <c r="K8" s="151">
        <f>+'Planilla caligus SIFA'!S33</f>
        <v>0</v>
      </c>
      <c r="L8" s="151">
        <f>+'Planilla caligus SIFA'!T33</f>
        <v>0</v>
      </c>
      <c r="M8" s="151">
        <f t="shared" si="1"/>
        <v>0</v>
      </c>
      <c r="O8" s="151">
        <v>4</v>
      </c>
      <c r="P8" s="151">
        <f>+'Planilla caligus SIFA'!R45</f>
        <v>0</v>
      </c>
      <c r="Q8" s="151">
        <f>+'Planilla caligus SIFA'!S45</f>
        <v>0</v>
      </c>
      <c r="R8" s="151">
        <f>+'Planilla caligus SIFA'!T45</f>
        <v>0</v>
      </c>
      <c r="S8" s="151">
        <f t="shared" si="2"/>
        <v>0</v>
      </c>
    </row>
    <row r="9" spans="3:19" x14ac:dyDescent="0.25">
      <c r="C9" s="151">
        <v>5</v>
      </c>
      <c r="D9" s="151">
        <f>+'Planilla caligus SIFA'!R22</f>
        <v>0</v>
      </c>
      <c r="E9" s="151">
        <f>+'Planilla caligus SIFA'!S22</f>
        <v>0</v>
      </c>
      <c r="F9" s="151">
        <f>+'Planilla caligus SIFA'!T22</f>
        <v>0</v>
      </c>
      <c r="G9" s="151">
        <f t="shared" si="0"/>
        <v>0</v>
      </c>
      <c r="H9" s="147"/>
      <c r="I9" s="151">
        <v>5</v>
      </c>
      <c r="J9" s="151">
        <f>+'Planilla caligus SIFA'!R34</f>
        <v>0</v>
      </c>
      <c r="K9" s="151">
        <f>+'Planilla caligus SIFA'!S34</f>
        <v>0</v>
      </c>
      <c r="L9" s="151">
        <f>+'Planilla caligus SIFA'!T34</f>
        <v>0</v>
      </c>
      <c r="M9" s="151">
        <f t="shared" si="1"/>
        <v>0</v>
      </c>
      <c r="O9" s="151">
        <v>5</v>
      </c>
      <c r="P9" s="151">
        <f>+'Planilla caligus SIFA'!R46</f>
        <v>0</v>
      </c>
      <c r="Q9" s="151">
        <f>+'Planilla caligus SIFA'!S46</f>
        <v>0</v>
      </c>
      <c r="R9" s="151">
        <f>+'Planilla caligus SIFA'!T46</f>
        <v>0</v>
      </c>
      <c r="S9" s="151">
        <f t="shared" si="2"/>
        <v>0</v>
      </c>
    </row>
    <row r="10" spans="3:19" x14ac:dyDescent="0.25">
      <c r="C10" s="151">
        <v>6</v>
      </c>
      <c r="D10" s="151">
        <f>+'Planilla caligus SIFA'!R23</f>
        <v>0</v>
      </c>
      <c r="E10" s="151">
        <f>+'Planilla caligus SIFA'!S23</f>
        <v>0</v>
      </c>
      <c r="F10" s="151">
        <f>+'Planilla caligus SIFA'!T23</f>
        <v>0</v>
      </c>
      <c r="G10" s="151">
        <f t="shared" si="0"/>
        <v>0</v>
      </c>
      <c r="H10" s="147"/>
      <c r="I10" s="151">
        <v>6</v>
      </c>
      <c r="J10" s="151">
        <f>+'Planilla caligus SIFA'!R35</f>
        <v>0</v>
      </c>
      <c r="K10" s="151">
        <f>+'Planilla caligus SIFA'!S35</f>
        <v>0</v>
      </c>
      <c r="L10" s="151">
        <f>+'Planilla caligus SIFA'!T35</f>
        <v>0</v>
      </c>
      <c r="M10" s="151">
        <f t="shared" si="1"/>
        <v>0</v>
      </c>
      <c r="O10" s="151">
        <v>6</v>
      </c>
      <c r="P10" s="151">
        <f>+'Planilla caligus SIFA'!R47</f>
        <v>1</v>
      </c>
      <c r="Q10" s="151">
        <f>+'Planilla caligus SIFA'!S47</f>
        <v>0</v>
      </c>
      <c r="R10" s="151">
        <f>+'Planilla caligus SIFA'!T47</f>
        <v>0</v>
      </c>
      <c r="S10" s="151">
        <f t="shared" si="2"/>
        <v>0</v>
      </c>
    </row>
    <row r="11" spans="3:19" x14ac:dyDescent="0.25">
      <c r="C11" s="151">
        <v>7</v>
      </c>
      <c r="D11" s="151">
        <f>+'Planilla caligus SIFA'!R24</f>
        <v>0</v>
      </c>
      <c r="E11" s="151">
        <f>+'Planilla caligus SIFA'!S24</f>
        <v>0</v>
      </c>
      <c r="F11" s="151">
        <f>+'Planilla caligus SIFA'!T24</f>
        <v>0</v>
      </c>
      <c r="G11" s="151">
        <f t="shared" si="0"/>
        <v>0</v>
      </c>
      <c r="H11" s="147"/>
      <c r="I11" s="151">
        <v>7</v>
      </c>
      <c r="J11" s="151">
        <f>+'Planilla caligus SIFA'!R36</f>
        <v>1</v>
      </c>
      <c r="K11" s="151">
        <f>+'Planilla caligus SIFA'!S36</f>
        <v>0</v>
      </c>
      <c r="L11" s="151">
        <f>+'Planilla caligus SIFA'!T36</f>
        <v>0</v>
      </c>
      <c r="M11" s="151">
        <f t="shared" si="1"/>
        <v>0</v>
      </c>
      <c r="O11" s="151">
        <v>7</v>
      </c>
      <c r="P11" s="151">
        <f>+'Planilla caligus SIFA'!R48</f>
        <v>0</v>
      </c>
      <c r="Q11" s="151">
        <f>+'Planilla caligus SIFA'!S48</f>
        <v>0</v>
      </c>
      <c r="R11" s="151">
        <f>+'Planilla caligus SIFA'!T48</f>
        <v>0</v>
      </c>
      <c r="S11" s="151">
        <f t="shared" si="2"/>
        <v>0</v>
      </c>
    </row>
    <row r="12" spans="3:19" x14ac:dyDescent="0.25">
      <c r="C12" s="151">
        <v>8</v>
      </c>
      <c r="D12" s="151">
        <f>+'Planilla caligus SIFA'!R25</f>
        <v>1</v>
      </c>
      <c r="E12" s="151">
        <f>+'Planilla caligus SIFA'!S25</f>
        <v>0</v>
      </c>
      <c r="F12" s="151">
        <f>+'Planilla caligus SIFA'!T25</f>
        <v>0</v>
      </c>
      <c r="G12" s="151">
        <f t="shared" si="0"/>
        <v>0</v>
      </c>
      <c r="H12" s="147"/>
      <c r="I12" s="151">
        <v>8</v>
      </c>
      <c r="J12" s="151">
        <f>+'Planilla caligus SIFA'!R37</f>
        <v>0</v>
      </c>
      <c r="K12" s="151">
        <f>+'Planilla caligus SIFA'!S37</f>
        <v>0</v>
      </c>
      <c r="L12" s="151">
        <f>+'Planilla caligus SIFA'!T37</f>
        <v>0</v>
      </c>
      <c r="M12" s="151">
        <f t="shared" si="1"/>
        <v>0</v>
      </c>
      <c r="O12" s="151">
        <v>8</v>
      </c>
      <c r="P12" s="151">
        <f>+'Planilla caligus SIFA'!R49</f>
        <v>0</v>
      </c>
      <c r="Q12" s="151">
        <f>+'Planilla caligus SIFA'!S49</f>
        <v>0</v>
      </c>
      <c r="R12" s="151">
        <f>+'Planilla caligus SIFA'!T49</f>
        <v>0</v>
      </c>
      <c r="S12" s="151">
        <f t="shared" si="2"/>
        <v>0</v>
      </c>
    </row>
    <row r="13" spans="3:19" x14ac:dyDescent="0.25">
      <c r="C13" s="151">
        <v>9</v>
      </c>
      <c r="D13" s="151">
        <f>+'Planilla caligus SIFA'!R26</f>
        <v>0</v>
      </c>
      <c r="E13" s="151">
        <f>+'Planilla caligus SIFA'!S26</f>
        <v>0</v>
      </c>
      <c r="F13" s="151">
        <f>+'Planilla caligus SIFA'!T26</f>
        <v>0</v>
      </c>
      <c r="G13" s="151">
        <f t="shared" si="0"/>
        <v>0</v>
      </c>
      <c r="H13" s="147"/>
      <c r="I13" s="151">
        <v>9</v>
      </c>
      <c r="J13" s="151">
        <f>+'Planilla caligus SIFA'!R38</f>
        <v>0</v>
      </c>
      <c r="K13" s="151">
        <f>+'Planilla caligus SIFA'!S38</f>
        <v>0</v>
      </c>
      <c r="L13" s="151">
        <f>+'Planilla caligus SIFA'!T38</f>
        <v>0</v>
      </c>
      <c r="M13" s="151">
        <f t="shared" si="1"/>
        <v>0</v>
      </c>
      <c r="O13" s="151">
        <v>9</v>
      </c>
      <c r="P13" s="151">
        <f>+'Planilla caligus SIFA'!R50</f>
        <v>2</v>
      </c>
      <c r="Q13" s="151">
        <f>+'Planilla caligus SIFA'!S50</f>
        <v>0</v>
      </c>
      <c r="R13" s="151">
        <f>+'Planilla caligus SIFA'!T50</f>
        <v>0</v>
      </c>
      <c r="S13" s="151">
        <f t="shared" si="2"/>
        <v>0</v>
      </c>
    </row>
    <row r="14" spans="3:19" x14ac:dyDescent="0.25">
      <c r="C14" s="151">
        <v>10</v>
      </c>
      <c r="D14" s="151">
        <f>+'Planilla caligus SIFA'!R27</f>
        <v>0</v>
      </c>
      <c r="E14" s="151">
        <f>+'Planilla caligus SIFA'!S27</f>
        <v>0</v>
      </c>
      <c r="F14" s="151">
        <f>+'Planilla caligus SIFA'!T27</f>
        <v>0</v>
      </c>
      <c r="G14" s="151">
        <f t="shared" si="0"/>
        <v>0</v>
      </c>
      <c r="H14" s="147"/>
      <c r="I14" s="151">
        <v>10</v>
      </c>
      <c r="J14" s="151">
        <f>+'Planilla caligus SIFA'!R39</f>
        <v>0</v>
      </c>
      <c r="K14" s="151">
        <f>+'Planilla caligus SIFA'!S39</f>
        <v>0</v>
      </c>
      <c r="L14" s="151">
        <f>+'Planilla caligus SIFA'!T39</f>
        <v>0</v>
      </c>
      <c r="M14" s="151">
        <f t="shared" si="1"/>
        <v>0</v>
      </c>
      <c r="O14" s="151">
        <v>10</v>
      </c>
      <c r="P14" s="151">
        <f>+'Planilla caligus SIFA'!R51</f>
        <v>0</v>
      </c>
      <c r="Q14" s="151">
        <f>+'Planilla caligus SIFA'!S51</f>
        <v>0</v>
      </c>
      <c r="R14" s="151">
        <f>+'Planilla caligus SIFA'!T51</f>
        <v>0</v>
      </c>
      <c r="S14" s="151">
        <f t="shared" si="2"/>
        <v>0</v>
      </c>
    </row>
    <row r="15" spans="3:19" x14ac:dyDescent="0.25">
      <c r="C15" s="151" t="s">
        <v>124</v>
      </c>
      <c r="D15" s="151">
        <f>+'Planilla caligus SIFA'!R28</f>
        <v>0</v>
      </c>
      <c r="E15" s="151">
        <f>+'Planilla caligus SIFA'!S28</f>
        <v>0</v>
      </c>
      <c r="F15" s="151">
        <f>+'Planilla caligus SIFA'!T28</f>
        <v>0</v>
      </c>
      <c r="G15" s="151">
        <f t="shared" si="0"/>
        <v>0</v>
      </c>
      <c r="H15" s="147"/>
      <c r="I15" s="151" t="s">
        <v>124</v>
      </c>
      <c r="J15" s="151">
        <f>+'Planilla caligus SIFA'!R40</f>
        <v>0</v>
      </c>
      <c r="K15" s="151">
        <f>+'Planilla caligus SIFA'!S40</f>
        <v>0</v>
      </c>
      <c r="L15" s="151">
        <f>+'Planilla caligus SIFA'!T40</f>
        <v>0</v>
      </c>
      <c r="M15" s="151">
        <f t="shared" si="1"/>
        <v>0</v>
      </c>
      <c r="O15" s="151" t="s">
        <v>124</v>
      </c>
      <c r="P15" s="151">
        <f>+'Planilla caligus SIFA'!R52</f>
        <v>0</v>
      </c>
      <c r="Q15" s="151">
        <f>+'Planilla caligus SIFA'!S52</f>
        <v>0</v>
      </c>
      <c r="R15" s="151">
        <f>+'Planilla caligus SIFA'!T52</f>
        <v>0</v>
      </c>
      <c r="S15" s="151">
        <f t="shared" si="2"/>
        <v>0</v>
      </c>
    </row>
    <row r="16" spans="3:19" x14ac:dyDescent="0.25">
      <c r="C16" s="151" t="s">
        <v>130</v>
      </c>
      <c r="D16" s="151">
        <f>SUM(D5:D15)/10</f>
        <v>0.2</v>
      </c>
      <c r="E16" s="151">
        <f>SUM(E5:E15)/10</f>
        <v>0</v>
      </c>
      <c r="F16" s="151">
        <f>SUM(F5:F15)/10</f>
        <v>0</v>
      </c>
      <c r="G16" s="151">
        <f>SUM(G5:G15)/10</f>
        <v>0</v>
      </c>
      <c r="H16" s="147"/>
      <c r="I16" s="151" t="s">
        <v>130</v>
      </c>
      <c r="J16" s="151">
        <f>SUM(J5:J15)/10</f>
        <v>0.2</v>
      </c>
      <c r="K16" s="151">
        <f>SUM(K5:K15)/10</f>
        <v>0</v>
      </c>
      <c r="L16" s="151">
        <f>SUM(L5:L15)/10</f>
        <v>0</v>
      </c>
      <c r="M16" s="151">
        <f>SUM(M5:M15)/10</f>
        <v>0</v>
      </c>
      <c r="O16" s="151" t="s">
        <v>130</v>
      </c>
      <c r="P16" s="151">
        <f>SUM(P5:P15)/10</f>
        <v>0.4</v>
      </c>
      <c r="Q16" s="151">
        <f>SUM(Q5:Q15)/10</f>
        <v>0</v>
      </c>
      <c r="R16" s="151">
        <f>SUM(R5:R15)/10</f>
        <v>0</v>
      </c>
      <c r="S16" s="151">
        <f>SUM(S5:S15)/10</f>
        <v>0</v>
      </c>
    </row>
    <row r="17" spans="3:19" x14ac:dyDescent="0.25"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O17" s="147"/>
      <c r="P17" s="147"/>
      <c r="Q17" s="147"/>
      <c r="R17" s="147"/>
      <c r="S17" s="147"/>
    </row>
    <row r="18" spans="3:19" x14ac:dyDescent="0.25">
      <c r="C18" s="149" t="s">
        <v>121</v>
      </c>
      <c r="D18" s="149">
        <f>+'Planilla caligus SIFA'!B54</f>
        <v>104</v>
      </c>
      <c r="E18" s="150">
        <v>44680</v>
      </c>
      <c r="F18" s="147"/>
      <c r="G18" s="147"/>
      <c r="H18" s="147"/>
      <c r="I18" s="151" t="s">
        <v>121</v>
      </c>
      <c r="J18" s="151">
        <f>+'Planilla caligus SIFA'!B66</f>
        <v>0</v>
      </c>
      <c r="K18" s="150">
        <v>44680</v>
      </c>
      <c r="L18" s="147"/>
      <c r="M18" s="147"/>
      <c r="O18" s="151" t="s">
        <v>121</v>
      </c>
      <c r="P18" s="151">
        <f>+'Planilla caligus SIFA'!B78</f>
        <v>0</v>
      </c>
      <c r="Q18" s="150">
        <v>44680</v>
      </c>
      <c r="R18" s="147"/>
      <c r="S18" s="147"/>
    </row>
    <row r="19" spans="3:19" ht="36" x14ac:dyDescent="0.25">
      <c r="C19" s="151" t="s">
        <v>122</v>
      </c>
      <c r="D19" s="151" t="s">
        <v>58</v>
      </c>
      <c r="E19" s="151" t="s">
        <v>59</v>
      </c>
      <c r="F19" s="151" t="s">
        <v>60</v>
      </c>
      <c r="G19" s="151" t="s">
        <v>123</v>
      </c>
      <c r="H19" s="147"/>
      <c r="I19" s="151" t="s">
        <v>122</v>
      </c>
      <c r="J19" s="151" t="s">
        <v>58</v>
      </c>
      <c r="K19" s="151" t="s">
        <v>59</v>
      </c>
      <c r="L19" s="151" t="s">
        <v>60</v>
      </c>
      <c r="M19" s="151" t="s">
        <v>123</v>
      </c>
      <c r="O19" s="151" t="s">
        <v>122</v>
      </c>
      <c r="P19" s="151" t="s">
        <v>58</v>
      </c>
      <c r="Q19" s="151" t="s">
        <v>59</v>
      </c>
      <c r="R19" s="151" t="s">
        <v>60</v>
      </c>
      <c r="S19" s="151" t="s">
        <v>123</v>
      </c>
    </row>
    <row r="20" spans="3:19" x14ac:dyDescent="0.25">
      <c r="C20" s="151">
        <v>1</v>
      </c>
      <c r="D20" s="151">
        <f>+'Planilla caligus SIFA'!R54</f>
        <v>0</v>
      </c>
      <c r="E20" s="151">
        <f>+'Planilla caligus SIFA'!S54</f>
        <v>0</v>
      </c>
      <c r="F20" s="151">
        <f>+'Planilla caligus SIFA'!T54</f>
        <v>0</v>
      </c>
      <c r="G20" s="151">
        <f>+E20+F20</f>
        <v>0</v>
      </c>
      <c r="H20" s="147"/>
      <c r="I20" s="151">
        <v>1</v>
      </c>
      <c r="J20" s="151">
        <f>+'Planilla caligus SIFA'!R66</f>
        <v>0</v>
      </c>
      <c r="K20" s="151">
        <f>+'Planilla caligus SIFA'!S66</f>
        <v>0</v>
      </c>
      <c r="L20" s="151">
        <f>+'Planilla caligus SIFA'!T66</f>
        <v>0</v>
      </c>
      <c r="M20" s="151">
        <f>+K20+L20</f>
        <v>0</v>
      </c>
      <c r="O20" s="151">
        <v>1</v>
      </c>
      <c r="P20" s="151">
        <f>+'Planilla caligus SIFA'!R78</f>
        <v>0</v>
      </c>
      <c r="Q20" s="151">
        <f>+'Planilla caligus SIFA'!S78</f>
        <v>0</v>
      </c>
      <c r="R20" s="151">
        <f>+'Planilla caligus SIFA'!T78</f>
        <v>0</v>
      </c>
      <c r="S20" s="151">
        <f>+Q20+R20</f>
        <v>0</v>
      </c>
    </row>
    <row r="21" spans="3:19" x14ac:dyDescent="0.25">
      <c r="C21" s="151">
        <v>2</v>
      </c>
      <c r="D21" s="151">
        <f>+'Planilla caligus SIFA'!R55</f>
        <v>0</v>
      </c>
      <c r="E21" s="151">
        <f>+'Planilla caligus SIFA'!S55</f>
        <v>0</v>
      </c>
      <c r="F21" s="151">
        <f>+'Planilla caligus SIFA'!T55</f>
        <v>0</v>
      </c>
      <c r="G21" s="151">
        <f t="shared" ref="G21:G30" si="3">+E21+F21</f>
        <v>0</v>
      </c>
      <c r="H21" s="147"/>
      <c r="I21" s="151">
        <v>2</v>
      </c>
      <c r="J21" s="151">
        <f>+'Planilla caligus SIFA'!R67</f>
        <v>0</v>
      </c>
      <c r="K21" s="151">
        <f>+'Planilla caligus SIFA'!S67</f>
        <v>0</v>
      </c>
      <c r="L21" s="151">
        <f>+'Planilla caligus SIFA'!T67</f>
        <v>0</v>
      </c>
      <c r="M21" s="151">
        <f t="shared" ref="M21:M30" si="4">+K21+L21</f>
        <v>0</v>
      </c>
      <c r="O21" s="151">
        <v>2</v>
      </c>
      <c r="P21" s="151">
        <f>+'Planilla caligus SIFA'!R79</f>
        <v>0</v>
      </c>
      <c r="Q21" s="151">
        <f>+'Planilla caligus SIFA'!S79</f>
        <v>0</v>
      </c>
      <c r="R21" s="151">
        <f>+'Planilla caligus SIFA'!T79</f>
        <v>0</v>
      </c>
      <c r="S21" s="151">
        <f t="shared" ref="S21:S30" si="5">+Q21+R21</f>
        <v>0</v>
      </c>
    </row>
    <row r="22" spans="3:19" x14ac:dyDescent="0.25">
      <c r="C22" s="151">
        <v>3</v>
      </c>
      <c r="D22" s="151">
        <f>+'Planilla caligus SIFA'!R56</f>
        <v>0</v>
      </c>
      <c r="E22" s="151">
        <f>+'Planilla caligus SIFA'!S56</f>
        <v>0</v>
      </c>
      <c r="F22" s="151">
        <f>+'Planilla caligus SIFA'!T56</f>
        <v>0</v>
      </c>
      <c r="G22" s="151">
        <f t="shared" si="3"/>
        <v>0</v>
      </c>
      <c r="H22" s="147"/>
      <c r="I22" s="151">
        <v>3</v>
      </c>
      <c r="J22" s="151">
        <f>+'Planilla caligus SIFA'!R68</f>
        <v>0</v>
      </c>
      <c r="K22" s="151">
        <f>+'Planilla caligus SIFA'!S68</f>
        <v>0</v>
      </c>
      <c r="L22" s="151">
        <f>+'Planilla caligus SIFA'!T68</f>
        <v>0</v>
      </c>
      <c r="M22" s="151">
        <f t="shared" si="4"/>
        <v>0</v>
      </c>
      <c r="O22" s="151">
        <v>3</v>
      </c>
      <c r="P22" s="151">
        <f>+'Planilla caligus SIFA'!R80</f>
        <v>0</v>
      </c>
      <c r="Q22" s="151">
        <f>+'Planilla caligus SIFA'!S80</f>
        <v>0</v>
      </c>
      <c r="R22" s="151">
        <f>+'Planilla caligus SIFA'!T80</f>
        <v>0</v>
      </c>
      <c r="S22" s="151">
        <f t="shared" si="5"/>
        <v>0</v>
      </c>
    </row>
    <row r="23" spans="3:19" x14ac:dyDescent="0.25">
      <c r="C23" s="151">
        <v>4</v>
      </c>
      <c r="D23" s="151">
        <f>+'Planilla caligus SIFA'!R57</f>
        <v>0</v>
      </c>
      <c r="E23" s="151">
        <f>+'Planilla caligus SIFA'!S57</f>
        <v>0</v>
      </c>
      <c r="F23" s="151">
        <f>+'Planilla caligus SIFA'!T57</f>
        <v>0</v>
      </c>
      <c r="G23" s="151">
        <f t="shared" si="3"/>
        <v>0</v>
      </c>
      <c r="H23" s="147"/>
      <c r="I23" s="151">
        <v>4</v>
      </c>
      <c r="J23" s="151">
        <f>+'Planilla caligus SIFA'!R69</f>
        <v>0</v>
      </c>
      <c r="K23" s="151">
        <f>+'Planilla caligus SIFA'!S69</f>
        <v>0</v>
      </c>
      <c r="L23" s="151">
        <f>+'Planilla caligus SIFA'!T69</f>
        <v>0</v>
      </c>
      <c r="M23" s="151">
        <f t="shared" si="4"/>
        <v>0</v>
      </c>
      <c r="O23" s="151">
        <v>4</v>
      </c>
      <c r="P23" s="151">
        <f>+'Planilla caligus SIFA'!R81</f>
        <v>0</v>
      </c>
      <c r="Q23" s="151">
        <f>+'Planilla caligus SIFA'!S81</f>
        <v>0</v>
      </c>
      <c r="R23" s="151">
        <f>+'Planilla caligus SIFA'!T81</f>
        <v>0</v>
      </c>
      <c r="S23" s="151">
        <f t="shared" si="5"/>
        <v>0</v>
      </c>
    </row>
    <row r="24" spans="3:19" x14ac:dyDescent="0.25">
      <c r="C24" s="151">
        <v>5</v>
      </c>
      <c r="D24" s="151">
        <f>+'Planilla caligus SIFA'!R58</f>
        <v>0</v>
      </c>
      <c r="E24" s="151">
        <f>+'Planilla caligus SIFA'!S58</f>
        <v>0</v>
      </c>
      <c r="F24" s="151">
        <f>+'Planilla caligus SIFA'!T58</f>
        <v>0</v>
      </c>
      <c r="G24" s="151">
        <f t="shared" si="3"/>
        <v>0</v>
      </c>
      <c r="H24" s="147"/>
      <c r="I24" s="151">
        <v>5</v>
      </c>
      <c r="J24" s="151">
        <f>+'Planilla caligus SIFA'!R70</f>
        <v>0</v>
      </c>
      <c r="K24" s="151">
        <f>+'Planilla caligus SIFA'!S70</f>
        <v>0</v>
      </c>
      <c r="L24" s="151">
        <f>+'Planilla caligus SIFA'!T70</f>
        <v>0</v>
      </c>
      <c r="M24" s="151">
        <f t="shared" si="4"/>
        <v>0</v>
      </c>
      <c r="O24" s="151">
        <v>5</v>
      </c>
      <c r="P24" s="151">
        <f>+'Planilla caligus SIFA'!R82</f>
        <v>0</v>
      </c>
      <c r="Q24" s="151">
        <f>+'Planilla caligus SIFA'!S82</f>
        <v>0</v>
      </c>
      <c r="R24" s="151">
        <f>+'Planilla caligus SIFA'!T82</f>
        <v>0</v>
      </c>
      <c r="S24" s="151">
        <f t="shared" si="5"/>
        <v>0</v>
      </c>
    </row>
    <row r="25" spans="3:19" x14ac:dyDescent="0.25">
      <c r="C25" s="151">
        <v>6</v>
      </c>
      <c r="D25" s="151">
        <f>+'Planilla caligus SIFA'!R59</f>
        <v>0</v>
      </c>
      <c r="E25" s="151">
        <f>+'Planilla caligus SIFA'!S59</f>
        <v>0</v>
      </c>
      <c r="F25" s="151">
        <f>+'Planilla caligus SIFA'!T59</f>
        <v>0</v>
      </c>
      <c r="G25" s="151">
        <f t="shared" si="3"/>
        <v>0</v>
      </c>
      <c r="H25" s="147"/>
      <c r="I25" s="151">
        <v>6</v>
      </c>
      <c r="J25" s="151">
        <f>+'Planilla caligus SIFA'!R71</f>
        <v>0</v>
      </c>
      <c r="K25" s="151">
        <f>+'Planilla caligus SIFA'!S71</f>
        <v>0</v>
      </c>
      <c r="L25" s="151">
        <f>+'Planilla caligus SIFA'!T71</f>
        <v>0</v>
      </c>
      <c r="M25" s="151">
        <f t="shared" si="4"/>
        <v>0</v>
      </c>
      <c r="O25" s="151">
        <v>6</v>
      </c>
      <c r="P25" s="151">
        <f>+'Planilla caligus SIFA'!R83</f>
        <v>0</v>
      </c>
      <c r="Q25" s="151">
        <f>+'Planilla caligus SIFA'!S83</f>
        <v>0</v>
      </c>
      <c r="R25" s="151">
        <f>+'Planilla caligus SIFA'!T83</f>
        <v>0</v>
      </c>
      <c r="S25" s="151">
        <f t="shared" si="5"/>
        <v>0</v>
      </c>
    </row>
    <row r="26" spans="3:19" x14ac:dyDescent="0.25">
      <c r="C26" s="151">
        <v>7</v>
      </c>
      <c r="D26" s="151">
        <f>+'Planilla caligus SIFA'!R60</f>
        <v>0</v>
      </c>
      <c r="E26" s="151">
        <f>+'Planilla caligus SIFA'!S60</f>
        <v>0</v>
      </c>
      <c r="F26" s="151">
        <f>+'Planilla caligus SIFA'!T60</f>
        <v>0</v>
      </c>
      <c r="G26" s="151">
        <f t="shared" si="3"/>
        <v>0</v>
      </c>
      <c r="H26" s="147"/>
      <c r="I26" s="151">
        <v>7</v>
      </c>
      <c r="J26" s="151">
        <f>+'Planilla caligus SIFA'!R72</f>
        <v>0</v>
      </c>
      <c r="K26" s="151">
        <f>+'Planilla caligus SIFA'!S72</f>
        <v>0</v>
      </c>
      <c r="L26" s="151">
        <f>+'Planilla caligus SIFA'!T72</f>
        <v>0</v>
      </c>
      <c r="M26" s="151">
        <f t="shared" si="4"/>
        <v>0</v>
      </c>
      <c r="O26" s="151">
        <v>7</v>
      </c>
      <c r="P26" s="151">
        <f>+'Planilla caligus SIFA'!R84</f>
        <v>0</v>
      </c>
      <c r="Q26" s="151">
        <f>+'Planilla caligus SIFA'!S84</f>
        <v>0</v>
      </c>
      <c r="R26" s="151">
        <f>+'Planilla caligus SIFA'!T84</f>
        <v>0</v>
      </c>
      <c r="S26" s="151">
        <f t="shared" si="5"/>
        <v>0</v>
      </c>
    </row>
    <row r="27" spans="3:19" x14ac:dyDescent="0.25">
      <c r="C27" s="151">
        <v>8</v>
      </c>
      <c r="D27" s="151">
        <f>+'Planilla caligus SIFA'!R61</f>
        <v>0</v>
      </c>
      <c r="E27" s="151">
        <f>+'Planilla caligus SIFA'!S61</f>
        <v>0</v>
      </c>
      <c r="F27" s="151">
        <f>+'Planilla caligus SIFA'!T61</f>
        <v>0</v>
      </c>
      <c r="G27" s="151">
        <f t="shared" si="3"/>
        <v>0</v>
      </c>
      <c r="H27" s="147"/>
      <c r="I27" s="151">
        <v>8</v>
      </c>
      <c r="J27" s="151">
        <f>+'Planilla caligus SIFA'!R73</f>
        <v>0</v>
      </c>
      <c r="K27" s="151">
        <f>+'Planilla caligus SIFA'!S73</f>
        <v>0</v>
      </c>
      <c r="L27" s="151">
        <f>+'Planilla caligus SIFA'!T73</f>
        <v>0</v>
      </c>
      <c r="M27" s="151">
        <f t="shared" si="4"/>
        <v>0</v>
      </c>
      <c r="O27" s="151">
        <v>8</v>
      </c>
      <c r="P27" s="151">
        <f>+'Planilla caligus SIFA'!R85</f>
        <v>0</v>
      </c>
      <c r="Q27" s="151">
        <f>+'Planilla caligus SIFA'!S85</f>
        <v>0</v>
      </c>
      <c r="R27" s="151">
        <f>+'Planilla caligus SIFA'!T85</f>
        <v>0</v>
      </c>
      <c r="S27" s="151">
        <f t="shared" si="5"/>
        <v>0</v>
      </c>
    </row>
    <row r="28" spans="3:19" x14ac:dyDescent="0.25">
      <c r="C28" s="151">
        <v>9</v>
      </c>
      <c r="D28" s="151">
        <f>+'Planilla caligus SIFA'!R62</f>
        <v>0</v>
      </c>
      <c r="E28" s="151">
        <f>+'Planilla caligus SIFA'!S62</f>
        <v>0</v>
      </c>
      <c r="F28" s="151">
        <f>+'Planilla caligus SIFA'!T62</f>
        <v>0</v>
      </c>
      <c r="G28" s="151">
        <f t="shared" si="3"/>
        <v>0</v>
      </c>
      <c r="H28" s="147"/>
      <c r="I28" s="151">
        <v>9</v>
      </c>
      <c r="J28" s="151">
        <f>+'Planilla caligus SIFA'!R74</f>
        <v>0</v>
      </c>
      <c r="K28" s="151">
        <f>+'Planilla caligus SIFA'!S74</f>
        <v>0</v>
      </c>
      <c r="L28" s="151">
        <f>+'Planilla caligus SIFA'!T74</f>
        <v>0</v>
      </c>
      <c r="M28" s="151">
        <f t="shared" si="4"/>
        <v>0</v>
      </c>
      <c r="O28" s="151">
        <v>9</v>
      </c>
      <c r="P28" s="151">
        <f>+'Planilla caligus SIFA'!R86</f>
        <v>0</v>
      </c>
      <c r="Q28" s="151">
        <f>+'Planilla caligus SIFA'!S86</f>
        <v>0</v>
      </c>
      <c r="R28" s="151">
        <f>+'Planilla caligus SIFA'!T86</f>
        <v>0</v>
      </c>
      <c r="S28" s="151">
        <f t="shared" si="5"/>
        <v>0</v>
      </c>
    </row>
    <row r="29" spans="3:19" x14ac:dyDescent="0.25">
      <c r="C29" s="151">
        <v>10</v>
      </c>
      <c r="D29" s="151">
        <f>+'Planilla caligus SIFA'!R63</f>
        <v>0</v>
      </c>
      <c r="E29" s="151">
        <f>+'Planilla caligus SIFA'!S63</f>
        <v>0</v>
      </c>
      <c r="F29" s="151">
        <f>+'Planilla caligus SIFA'!T63</f>
        <v>0</v>
      </c>
      <c r="G29" s="151">
        <f t="shared" si="3"/>
        <v>0</v>
      </c>
      <c r="H29" s="147"/>
      <c r="I29" s="151">
        <v>10</v>
      </c>
      <c r="J29" s="151">
        <f>+'Planilla caligus SIFA'!R75</f>
        <v>0</v>
      </c>
      <c r="K29" s="151">
        <f>+'Planilla caligus SIFA'!S75</f>
        <v>0</v>
      </c>
      <c r="L29" s="151">
        <f>+'Planilla caligus SIFA'!T75</f>
        <v>0</v>
      </c>
      <c r="M29" s="151">
        <f t="shared" si="4"/>
        <v>0</v>
      </c>
      <c r="O29" s="151">
        <v>10</v>
      </c>
      <c r="P29" s="151">
        <f>+'Planilla caligus SIFA'!R87</f>
        <v>0</v>
      </c>
      <c r="Q29" s="151">
        <f>+'Planilla caligus SIFA'!S87</f>
        <v>0</v>
      </c>
      <c r="R29" s="151">
        <f>+'Planilla caligus SIFA'!T87</f>
        <v>0</v>
      </c>
      <c r="S29" s="151">
        <f t="shared" si="5"/>
        <v>0</v>
      </c>
    </row>
    <row r="30" spans="3:19" x14ac:dyDescent="0.25">
      <c r="C30" s="151" t="s">
        <v>124</v>
      </c>
      <c r="D30" s="151">
        <f>+'Planilla caligus SIFA'!R64</f>
        <v>0</v>
      </c>
      <c r="E30" s="151">
        <f>+'Planilla caligus SIFA'!S64</f>
        <v>0</v>
      </c>
      <c r="F30" s="151">
        <f>+'Planilla caligus SIFA'!T64</f>
        <v>0</v>
      </c>
      <c r="G30" s="151">
        <f t="shared" si="3"/>
        <v>0</v>
      </c>
      <c r="H30" s="147"/>
      <c r="I30" s="151" t="s">
        <v>124</v>
      </c>
      <c r="J30" s="151">
        <f>+'Planilla caligus SIFA'!R76</f>
        <v>0</v>
      </c>
      <c r="K30" s="151">
        <f>+'Planilla caligus SIFA'!S76</f>
        <v>0</v>
      </c>
      <c r="L30" s="151">
        <f>+'Planilla caligus SIFA'!T76</f>
        <v>0</v>
      </c>
      <c r="M30" s="151">
        <f t="shared" si="4"/>
        <v>0</v>
      </c>
      <c r="O30" s="151" t="s">
        <v>124</v>
      </c>
      <c r="P30" s="151">
        <f>+'Planilla caligus SIFA'!R88</f>
        <v>0</v>
      </c>
      <c r="Q30" s="151">
        <f>+'Planilla caligus SIFA'!S88</f>
        <v>0</v>
      </c>
      <c r="R30" s="151">
        <f>+'Planilla caligus SIFA'!T88</f>
        <v>0</v>
      </c>
      <c r="S30" s="151">
        <f t="shared" si="5"/>
        <v>0</v>
      </c>
    </row>
    <row r="31" spans="3:19" x14ac:dyDescent="0.25">
      <c r="C31" s="151" t="s">
        <v>130</v>
      </c>
      <c r="D31" s="151">
        <f>SUM(D20:D30)/10</f>
        <v>0</v>
      </c>
      <c r="E31" s="151">
        <f>SUM(E20:E30)/10</f>
        <v>0</v>
      </c>
      <c r="F31" s="151">
        <f>SUM(F20:F30)/10</f>
        <v>0</v>
      </c>
      <c r="G31" s="151">
        <f>SUM(G20:G30)/10</f>
        <v>0</v>
      </c>
      <c r="H31" s="147"/>
      <c r="I31" s="151" t="s">
        <v>130</v>
      </c>
      <c r="J31" s="151">
        <f>SUM(J20:J30)/10</f>
        <v>0</v>
      </c>
      <c r="K31" s="151">
        <f>SUM(K20:K30)/10</f>
        <v>0</v>
      </c>
      <c r="L31" s="151">
        <f>SUM(L20:L30)/10</f>
        <v>0</v>
      </c>
      <c r="M31" s="151">
        <f>SUM(M20:M30)/10</f>
        <v>0</v>
      </c>
      <c r="O31" s="151" t="s">
        <v>130</v>
      </c>
      <c r="P31" s="151">
        <f>SUM(P20:P30)/10</f>
        <v>0</v>
      </c>
      <c r="Q31" s="151">
        <f>SUM(Q20:Q30)/10</f>
        <v>0</v>
      </c>
      <c r="R31" s="151">
        <f>SUM(R20:R30)/10</f>
        <v>0</v>
      </c>
      <c r="S31" s="151">
        <f>SUM(S20:S30)/10</f>
        <v>0</v>
      </c>
    </row>
    <row r="32" spans="3:19" x14ac:dyDescent="0.25"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3:13" ht="15.75" customHeight="1" x14ac:dyDescent="0.25">
      <c r="C33" s="157" t="s">
        <v>125</v>
      </c>
      <c r="D33" s="158"/>
      <c r="E33" s="158" t="s">
        <v>131</v>
      </c>
      <c r="F33" s="161"/>
      <c r="G33" s="162"/>
      <c r="H33" s="147"/>
      <c r="I33" s="147"/>
      <c r="J33" s="147"/>
      <c r="K33" s="147"/>
      <c r="L33" s="147"/>
      <c r="M33" s="147"/>
    </row>
    <row r="34" spans="3:13" x14ac:dyDescent="0.25">
      <c r="C34" s="157" t="s">
        <v>126</v>
      </c>
      <c r="D34" s="157"/>
      <c r="E34" s="159" t="s">
        <v>132</v>
      </c>
      <c r="F34" s="159"/>
      <c r="G34" s="147"/>
      <c r="H34" s="147"/>
      <c r="I34" s="147"/>
      <c r="J34" s="147"/>
      <c r="K34" s="152"/>
      <c r="L34" s="147"/>
      <c r="M34" s="147"/>
    </row>
    <row r="35" spans="3:13" x14ac:dyDescent="0.25">
      <c r="C35" s="157" t="s">
        <v>127</v>
      </c>
      <c r="D35" s="157"/>
      <c r="E35" s="160">
        <v>44680</v>
      </c>
      <c r="F35" s="160"/>
      <c r="G35" s="147"/>
      <c r="H35" s="147"/>
      <c r="I35" s="147"/>
      <c r="J35" s="147"/>
      <c r="K35" s="147"/>
      <c r="L35" s="147"/>
      <c r="M35" s="147"/>
    </row>
    <row r="36" spans="3:13" x14ac:dyDescent="0.25">
      <c r="F36" s="147"/>
      <c r="G36" s="147"/>
      <c r="H36" s="147"/>
      <c r="I36" s="147"/>
      <c r="J36" s="147"/>
      <c r="K36" s="147"/>
      <c r="L36" s="147"/>
      <c r="M36" s="147"/>
    </row>
    <row r="37" spans="3:13" x14ac:dyDescent="0.25">
      <c r="F37" s="147"/>
      <c r="G37" s="147"/>
      <c r="H37" s="147"/>
      <c r="I37" s="147"/>
      <c r="J37" s="147"/>
      <c r="K37" s="147"/>
      <c r="L37" s="147"/>
      <c r="M37" s="147"/>
    </row>
    <row r="38" spans="3:13" ht="15.75" thickBot="1" x14ac:dyDescent="0.3">
      <c r="C38" s="148" t="s">
        <v>128</v>
      </c>
      <c r="D38" s="153"/>
      <c r="E38" s="153"/>
      <c r="F38" s="153"/>
      <c r="G38" s="147"/>
      <c r="H38" s="147"/>
      <c r="I38" s="147"/>
      <c r="J38" s="147"/>
      <c r="K38" s="147"/>
      <c r="L38" s="147"/>
      <c r="M38" s="147"/>
    </row>
    <row r="39" spans="3:13" x14ac:dyDescent="0.25"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</row>
    <row r="40" spans="3:13" x14ac:dyDescent="0.25"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</row>
  </sheetData>
  <mergeCells count="7">
    <mergeCell ref="C2:F2"/>
    <mergeCell ref="C33:D33"/>
    <mergeCell ref="C34:D34"/>
    <mergeCell ref="C35:D35"/>
    <mergeCell ref="E34:F34"/>
    <mergeCell ref="E35:F35"/>
    <mergeCell ref="E33:G33"/>
  </mergeCells>
  <pageMargins left="0.7" right="0.7" top="0.75" bottom="0.75" header="0.3" footer="0.3"/>
  <pageSetup scale="84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V a c U W U J E Z y k A A A A 9 Q A A A B I A H A B D b 2 5 m a W c v U G F j a 2 F n Z S 5 4 b W w g o h g A K K A U A A A A A A A A A A A A A A A A A A A A A A A A A A A A h Y + x D o I w G I R f h X S n L W i U k J 8 y s E J i Y m J c m 1 K h A Y q h x f J u D j 6 S r y B G U T f H + + 4 u u b t f b 5 B O X e t d 5 G B U r x M U Y I o 8 q U V f K l 0 l a L Q n P 0 I p g x 0 X D a + k N 4 e 1 i S e j E l R b e 4 4 J c c 5 h t 8 L 9 U J G Q 0 o A c i 3 w v a t l x X 2 l j u R Y S f V r l / x Z i c H i N Y S G O t j h a b z A F s j A o l P 7 6 4 T z 3 6 f 5 A y M b W j o N k 0 v h Z D m S R Q N 4 X 2 A N Q S w M E F A A C A A g A E V a c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W n F E o i k e 4 D g A A A B E A A A A T A B w A R m 9 y b X V s Y X M v U 2 V j d G l v b j E u b S C i G A A o o B Q A A A A A A A A A A A A A A A A A A A A A A A A A A A A r T k 0 u y c z P U w i G 0 I b W A F B L A Q I t A B Q A A g A I A B F W n F F l C R G c p A A A A P U A A A A S A A A A A A A A A A A A A A A A A A A A A A B D b 2 5 m a W c v U G F j a 2 F n Z S 5 4 b W x Q S w E C L Q A U A A I A C A A R V p x R D 8 r p q 6 Q A A A D p A A A A E w A A A A A A A A A A A A A A A A D w A A A A W 0 N v b n R l b n R f V H l w Z X N d L n h t b F B L A Q I t A B Q A A g A I A B F W n F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f 5 O 5 h v e x Q S o h W p 0 z Y D 1 P A A A A A A A I A A A A A A B B m A A A A A Q A A I A A A A J K M v D P D V H F q 4 O 8 o X m / 3 8 / R 1 Y L g c k N B i z o 8 / D s G 8 F o r s A A A A A A 6 A A A A A A g A A I A A A A B m R k 5 B u f g K t G W 5 P u + p h Q K 2 L 9 c / 7 O 9 z 4 a 4 b S N 2 N Q i I f f U A A A A P n w J 4 0 P L e C / O f s I 5 m j z T Y E E u t z K w 9 z S t L Q Y 2 S m p X + A + W A l F j W q h D B L v V B 8 X 1 o Q M t 4 H k k q u j e h x 7 R R K E O h J u D x W U e e g A W B L 2 a j R w k p s U 1 N 3 u Q A A A A F I 3 w 9 j T q R Y M b 0 g 2 R c 4 Q A p A f o P n N 9 N T g G C 9 + U N S B F B c 6 T 8 K n v G t G c A a 1 S j S L O L + q j A T / X s / 9 8 / y 6 8 m G 9 U i 8 J y j k = < / D a t a M a s h u p > 
</file>

<file path=customXml/itemProps1.xml><?xml version="1.0" encoding="utf-8"?>
<ds:datastoreItem xmlns:ds="http://schemas.openxmlformats.org/officeDocument/2006/customXml" ds:itemID="{4F9A8543-D618-4D85-BBAC-DF5AF0CD7B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Planilla caligus SIFA</vt:lpstr>
      <vt:lpstr>RESUMEN</vt:lpstr>
      <vt:lpstr>BITACORA</vt:lpstr>
      <vt:lpstr>Semana_1__3_ENE_2022_al_9_ENE_2022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sernapesca</dc:creator>
  <cp:lastModifiedBy>Duncan</cp:lastModifiedBy>
  <cp:lastPrinted>2022-03-21T02:15:01Z</cp:lastPrinted>
  <dcterms:created xsi:type="dcterms:W3CDTF">2013-01-08T16:58:01Z</dcterms:created>
  <dcterms:modified xsi:type="dcterms:W3CDTF">2022-05-01T22:33:41Z</dcterms:modified>
</cp:coreProperties>
</file>